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E49918F1-956B-4380-9E93-AB5D608E1753}" xr6:coauthVersionLast="45" xr6:coauthVersionMax="45" xr10:uidLastSave="{00000000-0000-0000-0000-000000000000}"/>
  <bookViews>
    <workbookView xWindow="1320" yWindow="1950" windowWidth="27480" windowHeight="11910"/>
  </bookViews>
  <sheets>
    <sheet name="Introduction" sheetId="117" r:id="rId1"/>
    <sheet name="Water" sheetId="85" r:id="rId2"/>
    <sheet name="Sanitation" sheetId="105" r:id="rId3"/>
    <sheet name="Hygiene" sheetId="116" r:id="rId4"/>
    <sheet name="MICS10" sheetId="139" r:id="rId5"/>
    <sheet name="MICS14" sheetId="140" r:id="rId6"/>
    <sheet name="data_summary" sheetId="141" r:id="rId7"/>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<sst xmlns="http://schemas.openxmlformats.org/spreadsheetml/2006/main" count="18261" uniqueCount="513">
  <si>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</si>
  <si>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</si>
  <si>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</si>
  <si>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</si>
  <si>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</si>
  <si>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</si>
  <si>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</si>
  <si>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</si>
  <si>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</si>
  <si>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</si>
  <si>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</si>
  <si>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</si>
  <si>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</si>
  <si>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</si>
  <si>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</si>
  <si>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</si>
  <si>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</si>
  <si>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</si>
  <si>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</si>
  <si>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</si>
  <si>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</si>
  <si>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</si>
  <si>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</si>
  <si>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</si>
  <si>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</si>
  <si>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</si>
  <si>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</si>
  <si>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</si>
  <si>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</si>
  <si>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</si>
  <si>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</si>
  <si>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</si>
  <si>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</si>
  <si>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</si>
  <si>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</si>
  <si>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</si>
  <si>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</si>
  <si>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</si>
  <si>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</si>
  <si>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</si>
  <si>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</si>
  <si>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</si>
  <si>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</si>
  <si>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</si>
  <si>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</si>
  <si>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</si>
  <si>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</si>
  <si>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</si>
  <si>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</si>
  <si>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</si>
  <si>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</si>
  <si>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</si>
  <si>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</si>
  <si>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</si>
  <si>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</si>
  <si>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</si>
  <si>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</si>
  <si>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</si>
  <si>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</si>
  <si>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</si>
  <si>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</si>
  <si>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</si>
  <si>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</si>
  <si>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</si>
  <si>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</si>
  <si>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</si>
  <si>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</si>
  <si>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</si>
  <si>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</si>
  <si>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</si>
  <si>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</si>
  <si>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</si>
  <si>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</si>
  <si>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</si>
  <si>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</si>
  <si>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</si>
  <si>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</si>
  <si>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</si>
  <si>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</si>
  <si>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</si>
  <si>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</si>
  <si>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</si>
  <si>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</si>
  <si>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</si>
  <si>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</si>
  <si>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</si>
  <si>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</si>
  <si>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</si>
  <si>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</si>
  <si>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</si>
  <si>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</si>
  <si>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</si>
  <si>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</si>
  <si>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</si>
  <si>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</si>
  <si>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</si>
  <si>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</si>
  <si>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</si>
  <si>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</si>
  <si>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</si>
  <si>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</si>
  <si>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</si>
  <si>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</si>
  <si>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</si>
  <si>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</si>
  <si>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</si>
  <si>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</si>
  <si>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</si>
  <si>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</si>
  <si>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</si>
  <si>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</si>
  <si>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</si>
  <si>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</si>
  <si>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</si>
  <si>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</si>
  <si>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</si>
  <si>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</si>
  <si>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</si>
  <si>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</si>
  <si>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</si>
  <si>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</si>
  <si>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</si>
  <si>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</si>
  <si>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</si>
  <si>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</si>
  <si>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</si>
  <si>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</si>
  <si>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</si>
  <si>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</si>
  <si>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</si>
  <si>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</si>
  <si>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</si>
  <si>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</si>
  <si>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</si>
  <si>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</si>
  <si>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t>MICS10</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</si>
  <si>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</si>
  <si>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</si>
  <si>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</si>
  <si>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</si>
  <si>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</si>
  <si>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</si>
  <si>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</si>
  <si>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</si>
  <si>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</si>
  <si>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</si>
  <si>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</si>
  <si>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Blue Nile</t>
  </si>
  <si>
    <t>Gadarif</t>
  </si>
  <si>
    <t>Gezira</t>
  </si>
  <si>
    <t>Kassala</t>
  </si>
  <si>
    <t>Khartoum</t>
  </si>
  <si>
    <t>North Darfur</t>
  </si>
  <si>
    <t>North Kordofan</t>
  </si>
  <si>
    <t>Northern</t>
  </si>
  <si>
    <t>Red Sea</t>
  </si>
  <si>
    <t>River Nile</t>
  </si>
  <si>
    <t>Sinnar</t>
  </si>
  <si>
    <t>South Darfur</t>
  </si>
  <si>
    <t>South Kordofan</t>
  </si>
  <si>
    <t>West Darfur</t>
  </si>
  <si>
    <t>Wite Nile</t>
  </si>
  <si>
    <t>Improved Water source on premises</t>
  </si>
  <si>
    <t>Main source of drinking water</t>
  </si>
  <si>
    <t>Piped into dwelling</t>
  </si>
  <si>
    <t>Piped into compound, yard or plot</t>
  </si>
  <si>
    <t>Public tap / standpipe</t>
  </si>
  <si>
    <t>Water yard/hand pump</t>
  </si>
  <si>
    <t>Protected/covered well</t>
  </si>
  <si>
    <t>Unprotected well</t>
  </si>
  <si>
    <t>Protected spring</t>
  </si>
  <si>
    <t>Unprotected spring</t>
  </si>
  <si>
    <t>Filtered (river, stream, dam, hafir, lake, pond, canal or rain water</t>
  </si>
  <si>
    <t>Unfiltered (river, stream, dam, hafir, lake, pond, canal or rain) water</t>
  </si>
  <si>
    <t>Transported by tankers/carts from improved source</t>
  </si>
  <si>
    <t>Transported by tankers/carts from unimproved source</t>
  </si>
  <si>
    <t>Bottled water</t>
  </si>
  <si>
    <t>Missing</t>
  </si>
  <si>
    <t>Shared among Improved Sanitation</t>
  </si>
  <si>
    <t>Flush to piped sewer system</t>
  </si>
  <si>
    <t>Flush to septic tank</t>
  </si>
  <si>
    <t>Flush to pit (latrine)</t>
  </si>
  <si>
    <t>Flush to somewhere else</t>
  </si>
  <si>
    <t>Flush to unknown place / Not sure / DK where</t>
  </si>
  <si>
    <t>Ventilated Improved Pit latrine (VIP)</t>
  </si>
  <si>
    <t>Pit latrine with slab</t>
  </si>
  <si>
    <t>Pit latrine without slab / Open pit</t>
  </si>
  <si>
    <t>Composting toilet</t>
  </si>
  <si>
    <t>Bucket</t>
  </si>
  <si>
    <t>Hanging toilet, Hanging latrine</t>
  </si>
  <si>
    <t>No facility, Bush, Field</t>
  </si>
  <si>
    <t>Total</t>
  </si>
  <si>
    <t>Sudan</t>
  </si>
  <si>
    <t>Count</t>
  </si>
  <si>
    <t>W_text_t</t>
  </si>
  <si>
    <t/>
  </si>
  <si>
    <t>W_text_i</t>
  </si>
  <si>
    <t>S_text_s</t>
  </si>
  <si>
    <t>S_text_i</t>
  </si>
  <si>
    <t>Urban/Rural</t>
  </si>
  <si>
    <t>Urban</t>
  </si>
  <si>
    <t>Rural</t>
  </si>
  <si>
    <t>2010</t>
  </si>
  <si>
    <t>Component Matrix</t>
  </si>
  <si>
    <t>Component</t>
  </si>
  <si>
    <t>1</t>
  </si>
  <si>
    <t>Household has: television</t>
  </si>
  <si>
    <t>Household has: refrigerator</t>
  </si>
  <si>
    <t>Household fuel type: natural gas</t>
  </si>
  <si>
    <t>Household has: electricity</t>
  </si>
  <si>
    <t>Has earth/sand floor</t>
  </si>
  <si>
    <t>Household fuel type: wood</t>
  </si>
  <si>
    <t>Has sod roof</t>
  </si>
  <si>
    <t>Household member owns: mobile phone</t>
  </si>
  <si>
    <t>Has cement floor</t>
  </si>
  <si>
    <t>Has cane/palm/trunk wall</t>
  </si>
  <si>
    <t>Has brick wall</t>
  </si>
  <si>
    <t>Household member owns: car/truck</t>
  </si>
  <si>
    <t>Has rustic mat roof</t>
  </si>
  <si>
    <t>Household fuel type: charcoal</t>
  </si>
  <si>
    <t>Has ceramic tile floor</t>
  </si>
  <si>
    <t>Has metal roof</t>
  </si>
  <si>
    <t>Household has: non-mobile telephone</t>
  </si>
  <si>
    <t>Has cement roof</t>
  </si>
  <si>
    <t>Has stone with mud wall</t>
  </si>
  <si>
    <t>Has covered adobe wall</t>
  </si>
  <si>
    <t>Household has: radio</t>
  </si>
  <si>
    <t>Has thatch/palm leaf roof</t>
  </si>
  <si>
    <t>Household member owns: watch</t>
  </si>
  <si>
    <t>Has no wall</t>
  </si>
  <si>
    <t>Has cement wall</t>
  </si>
  <si>
    <t>Household member owns: bicycle</t>
  </si>
  <si>
    <t>Persons per sleeping rooms</t>
  </si>
  <si>
    <t>Has palm/bamboo roof</t>
  </si>
  <si>
    <t>Has bamboo with mud wall</t>
  </si>
  <si>
    <t>Has cement block wall</t>
  </si>
  <si>
    <t>Household member owns: motorcycle/scooter</t>
  </si>
  <si>
    <t>Has stone with lime/cement wall</t>
  </si>
  <si>
    <t>Has wood roof</t>
  </si>
  <si>
    <t>Has uncovered adobe wall</t>
  </si>
  <si>
    <t>Household member owns: animal drawn cart</t>
  </si>
  <si>
    <t>Has plywood wall</t>
  </si>
  <si>
    <t>Has carpet floor</t>
  </si>
  <si>
    <t>Has calamine/cement fibre roof</t>
  </si>
  <si>
    <t>Household fuel type: straw/shrub/grass</t>
  </si>
  <si>
    <t>Has cardboard roof</t>
  </si>
  <si>
    <t>Has shingle roof</t>
  </si>
  <si>
    <t>Has wood plank roof</t>
  </si>
  <si>
    <t>Has wood plank/shingle wall</t>
  </si>
  <si>
    <t>Has dirt wall</t>
  </si>
  <si>
    <t>Household member owns: boat with motor</t>
  </si>
  <si>
    <t>Household fuel type: electricity</t>
  </si>
  <si>
    <t>Has reused wood wall</t>
  </si>
  <si>
    <t>Has no roof</t>
  </si>
  <si>
    <t>Household fuel type: biogas</t>
  </si>
  <si>
    <t>Has ceramic tile roof</t>
  </si>
  <si>
    <t>Has wood floor</t>
  </si>
  <si>
    <t>Household fuel type: animal dung</t>
  </si>
  <si>
    <t>Has dung floor</t>
  </si>
  <si>
    <t>Has cardboard wall</t>
  </si>
  <si>
    <t>Household fuel type: kerosene</t>
  </si>
  <si>
    <t>Has palm/bamboo floor</t>
  </si>
  <si>
    <t>Household fuel type: agrciultural crop residue</t>
  </si>
  <si>
    <t>Household fuel type: no food cooked</t>
  </si>
  <si>
    <t>Communalities</t>
  </si>
  <si>
    <t>Extraction</t>
  </si>
  <si>
    <t>Total Variance Explained</t>
  </si>
  <si>
    <t>Extraction Sums of Squared Loadings</t>
  </si>
  <si>
    <t>% of Variance</t>
  </si>
  <si>
    <t>Cumulative %</t>
  </si>
  <si>
    <t>Component Score Coefficient Matrix</t>
  </si>
  <si>
    <t>Component Score Covariance Matrix</t>
  </si>
  <si>
    <t>Central Darfor</t>
  </si>
  <si>
    <t>East Darfor</t>
  </si>
  <si>
    <t>North Darfor</t>
  </si>
  <si>
    <t>South Darfor</t>
  </si>
  <si>
    <t>West Darfor</t>
  </si>
  <si>
    <t>West Kordofan</t>
  </si>
  <si>
    <t>White Nile</t>
  </si>
  <si>
    <t>Piped to neighbour</t>
  </si>
  <si>
    <t>Elevated tank, hand pump (Kharjaka)</t>
  </si>
  <si>
    <t>Protected well</t>
  </si>
  <si>
    <t>Filtered Rainwater collection</t>
  </si>
  <si>
    <t>UnFiltered Rainwater collection</t>
  </si>
  <si>
    <t>Tanker-truck from protected sources</t>
  </si>
  <si>
    <t>Tanker-truck from unprotected sources</t>
  </si>
  <si>
    <t>Tanker-truck from unkown sources</t>
  </si>
  <si>
    <t>Place where household members most often wash their hands</t>
  </si>
  <si>
    <t>Observed</t>
  </si>
  <si>
    <t>Not in dwelling/plot/yard</t>
  </si>
  <si>
    <t>No permission to see</t>
  </si>
  <si>
    <t>Other reason</t>
  </si>
  <si>
    <t>MICS14</t>
  </si>
  <si>
    <t>2014</t>
  </si>
  <si>
    <t>Television</t>
  </si>
  <si>
    <t>Refrigetaror</t>
  </si>
  <si>
    <t>Digital receiver</t>
  </si>
  <si>
    <t>LPG fuel</t>
  </si>
  <si>
    <t>Electricity</t>
  </si>
  <si>
    <t>Earth/sand floor</t>
  </si>
  <si>
    <t>Wood fuel</t>
  </si>
  <si>
    <t>Washing machine</t>
  </si>
  <si>
    <t>Thatch/palm leaf roof</t>
  </si>
  <si>
    <t>Smart phone</t>
  </si>
  <si>
    <t>Ceramic tiles floor</t>
  </si>
  <si>
    <t>Cane/palm/trunks walls</t>
  </si>
  <si>
    <t>Laptop/ tablet</t>
  </si>
  <si>
    <t>No horses, donkeys, mules</t>
  </si>
  <si>
    <t>Traditional roof (mat+wood planks)</t>
  </si>
  <si>
    <t>1-4 horses, donkeys, mules</t>
  </si>
  <si>
    <t>Cement roof</t>
  </si>
  <si>
    <t>Covered adobe walls</t>
  </si>
  <si>
    <t>Desktop computer</t>
  </si>
  <si>
    <t>Cement floor</t>
  </si>
  <si>
    <t>No agricultural land</t>
  </si>
  <si>
    <t>Internet connection</t>
  </si>
  <si>
    <t>Household owns bank account</t>
  </si>
  <si>
    <t>Mobile telephone</t>
  </si>
  <si>
    <t>Car/truck</t>
  </si>
  <si>
    <t>Up to 20 acres of agricultural land</t>
  </si>
  <si>
    <t>Flat screen TV</t>
  </si>
  <si>
    <t>Charcoal fuel</t>
  </si>
  <si>
    <t>Dirt walls</t>
  </si>
  <si>
    <t>No goats</t>
  </si>
  <si>
    <t>Radio</t>
  </si>
  <si>
    <t>Metal/tin roof</t>
  </si>
  <si>
    <t>No chickens</t>
  </si>
  <si>
    <t>Animal drawn cart</t>
  </si>
  <si>
    <t>1-9 chickens</t>
  </si>
  <si>
    <t>Non-mobile telephone</t>
  </si>
  <si>
    <t>Vinyl/asphalt strip floor</t>
  </si>
  <si>
    <t>Owns dwelling</t>
  </si>
  <si>
    <t>Brick walls</t>
  </si>
  <si>
    <t>Bicycle</t>
  </si>
  <si>
    <t>Rents dwelling</t>
  </si>
  <si>
    <t>Cement blocks walls</t>
  </si>
  <si>
    <t>Other dwelling arrangement</t>
  </si>
  <si>
    <t>1-4 goats</t>
  </si>
  <si>
    <t>No walls</t>
  </si>
  <si>
    <t>No cattle, milk cows or bulls</t>
  </si>
  <si>
    <t>10+ more goats</t>
  </si>
  <si>
    <t>Raksha</t>
  </si>
  <si>
    <t>No Camels</t>
  </si>
  <si>
    <t>Stone with lime/cement walls</t>
  </si>
  <si>
    <t>1-4 Camels</t>
  </si>
  <si>
    <t>5-9 goats</t>
  </si>
  <si>
    <t>Concrete</t>
  </si>
  <si>
    <t>Motorcycle/scooter</t>
  </si>
  <si>
    <t>Uncovered adobe walls</t>
  </si>
  <si>
    <t>No sheep</t>
  </si>
  <si>
    <t>1-4 cattle, milk cows or bulls</t>
  </si>
  <si>
    <t>Electricity fuel</t>
  </si>
  <si>
    <t>20-100 acres of agricultural land</t>
  </si>
  <si>
    <t>Rustic mat roof</t>
  </si>
  <si>
    <t>10+ more sheep</t>
  </si>
  <si>
    <t>1-4 sheep</t>
  </si>
  <si>
    <t>10+ cattle, milk cows or bulls</t>
  </si>
  <si>
    <t>Carpet floor</t>
  </si>
  <si>
    <t>Coal/lignite fuel</t>
  </si>
  <si>
    <t>Mobile Thria</t>
  </si>
  <si>
    <t>Palm/bamboo roof</t>
  </si>
  <si>
    <t>Wood roof</t>
  </si>
  <si>
    <t>Bamboo with mud wall</t>
  </si>
  <si>
    <t>5-9 horses, donkeys, mules</t>
  </si>
  <si>
    <t>Boat with motor</t>
  </si>
  <si>
    <t>5-9 cattle, milk cows or bulls</t>
  </si>
  <si>
    <t>Palm/bamboo floor</t>
  </si>
  <si>
    <t>Straw/shrub/grass fuel</t>
  </si>
  <si>
    <t>Sod roof</t>
  </si>
  <si>
    <t>Ceramic tiles roof</t>
  </si>
  <si>
    <t>Stone with mud walls</t>
  </si>
  <si>
    <t>Marble</t>
  </si>
  <si>
    <t>5-9 sheep</t>
  </si>
  <si>
    <t>Wood planks roof</t>
  </si>
  <si>
    <t>Plywood walls</t>
  </si>
  <si>
    <t>5-9 Camels</t>
  </si>
  <si>
    <t>No roof</t>
  </si>
  <si>
    <t>10-19 chickens</t>
  </si>
  <si>
    <t>Reused wood walls</t>
  </si>
  <si>
    <t>Cardboard walls</t>
  </si>
  <si>
    <t>10+ pigs</t>
  </si>
  <si>
    <t>10+ horses, donkeys, mules</t>
  </si>
  <si>
    <t>1-4 pigs</t>
  </si>
  <si>
    <t>No pigs</t>
  </si>
  <si>
    <t>Parquet/polished wood floor</t>
  </si>
  <si>
    <t>Wood planks/shingles walls</t>
  </si>
  <si>
    <t>Cardboard roof</t>
  </si>
  <si>
    <t>10+ Camels</t>
  </si>
  <si>
    <t>20+ chickens</t>
  </si>
  <si>
    <t>No food cooked</t>
  </si>
  <si>
    <t>Animal dung fuel</t>
  </si>
  <si>
    <t>Dung floor</t>
  </si>
  <si>
    <t>5-9 pigs</t>
  </si>
  <si>
    <t>Solar Energy</t>
  </si>
  <si>
    <t>Wood planks floor</t>
  </si>
  <si>
    <t>Kerosene fuel</t>
  </si>
  <si>
    <t>Agrciultural crop residue fuel</t>
  </si>
  <si>
    <t>% Improved
&lt; = 30min</t>
  </si>
  <si>
    <t>iso3</t>
  </si>
  <si>
    <t>SDN</t>
  </si>
  <si>
    <t>year</t>
  </si>
  <si>
    <t>data_source</t>
  </si>
  <si>
    <t>SDN_2010_MICS</t>
  </si>
  <si>
    <t>SDN_2014_MICS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</si>
  <si>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</si>
  <si>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</si>
  <si>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</si>
  <si>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</si>
  <si>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</si>
  <si>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</si>
  <si>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</si>
  <si>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</si>
  <si>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</si>
  <si>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</si>
  <si>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</si>
  <si>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</si>
  <si>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</si>
  <si>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</si>
  <si>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</si>
  <si>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</si>
  <si>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</si>
  <si>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</si>
  <si>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</si>
  <si>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</si>
  <si>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</si>
  <si>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</si>
  <si>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</si>
  <si>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</si>
  <si>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</si>
  <si>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</si>
  <si>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</si>
  <si>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</si>
  <si>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</si>
  <si>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</si>
  <si>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</si>
  <si>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</si>
  <si>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</si>
  <si>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</si>
  <si>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</si>
  <si>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</si>
  <si>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</si>
  <si>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</si>
  <si>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</si>
  <si>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</si>
  <si>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</si>
  <si>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</si>
  <si>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</si>
  <si>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</si>
  <si>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</si>
  <si>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</si>
  <si>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</si>
  <si>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</si>
  <si>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</si>
  <si>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</si>
  <si>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</si>
  <si>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</si>
  <si>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</si>
  <si>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</si>
  <si>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</si>
  <si>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region_16_name</t>
  </si>
  <si>
    <t>region_17_name</t>
  </si>
  <si>
    <t>region_18_name</t>
  </si>
  <si>
    <t>region_1</t>
  </si>
  <si>
    <t>region_2</t>
  </si>
  <si>
    <t>region_3</t>
  </si>
  <si>
    <t>region_4</t>
  </si>
  <si>
    <t>region_5</t>
  </si>
  <si>
    <t>region_6</t>
  </si>
  <si>
    <t>region_7</t>
  </si>
  <si>
    <t>region_8</t>
  </si>
  <si>
    <t>region_9</t>
  </si>
  <si>
    <t>region_10</t>
  </si>
  <si>
    <t>region_11</t>
  </si>
  <si>
    <t>region_12</t>
  </si>
  <si>
    <t>region_13</t>
  </si>
  <si>
    <t>region_14</t>
  </si>
  <si>
    <t>region_15</t>
  </si>
  <si>
    <t>region_16</t>
  </si>
  <si>
    <t>region_17</t>
  </si>
  <si>
    <t>region_18</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</si>
  <si>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</si>
  <si>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</si>
  <si>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</si>
  <si>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</si>
  <si>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</si>
  <si>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</si>
  <si>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</si>
  <si>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</si>
  <si>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</si>
  <si>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</si>
  <si>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</si>
  <si>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</si>
  <si>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</si>
  <si>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</si>
  <si>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</si>
  <si>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</si>
  <si>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</si>
  <si>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</si>
  <si>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</si>
  <si>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</si>
  <si>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</si>
  <si>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</si>
  <si>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</si>
  <si>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</si>
  <si>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</si>
  <si>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</si>
  <si>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</si>
  <si>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</si>
  <si>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</si>
  <si>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</si>
  <si>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n_region_16</t>
  </si>
  <si>
    <t>n_region_17</t>
  </si>
  <si>
    <t>n_region_18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</si>
</sst>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40">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s>
  <cellStyleXfs count="45494">
    <xf numFmtId="0" fontId="0" fillId="0" borderId="0"/>
    <xf numFmtId="0" fontId="22"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165" fontId="23" fillId="3" borderId="10" applyFont="false" applyFill="false" applyBorder="false" applyAlignment="false" applyProtection="false"/>
    <xf numFmtId="0" fontId="126" fillId="3" borderId="10"/>
    <xf numFmtId="0" fontId="126" fillId="3" borderId="10"/>
    <xf numFmtId="0" fontId="126" fillId="3" borderId="10"/>
    <xf numFmtId="165" fontId="23" fillId="3" borderId="10" applyFont="false" applyFill="false" applyBorder="false" applyAlignment="false" applyProtection="false"/>
    <xf numFmtId="0" fontId="23" fillId="3" borderId="10"/>
    <xf numFmtId="0" fontId="127" fillId="18" borderId="10">
      <alignment horizontal="center" vertical="center"/>
    </xf>
    <xf numFmtId="0" fontId="127" fillId="20" borderId="10">
      <alignment horizontal="center" vertical="center"/>
    </xf>
    <xf numFmtId="0" fontId="129" fillId="3" borderId="10" applyNumberFormat="false" applyFill="false" applyBorder="false" applyAlignment="false" applyProtection="false"/>
    <xf numFmtId="0" fontId="130" fillId="15" borderId="10">
      <alignment horizontal="center"/>
    </xf>
    <xf numFmtId="0" fontId="124" fillId="15" borderId="10">
      <alignment horizontal="left"/>
    </xf>
    <xf numFmtId="0" fontId="128" fillId="21" borderId="46">
      <alignment horizontal="center"/>
    </xf>
    <xf numFmtId="0" fontId="128" fillId="19" borderId="46">
      <alignment horizontal="center" vertical="center" wrapText="true"/>
    </xf>
    <xf numFmtId="0" fontId="131" fillId="15" borderId="10">
      <alignment horizontal="center" vertical="center"/>
    </xf>
    <xf numFmtId="0" fontId="124" fillId="22" borderId="47">
      <alignment vertical="center" wrapText="true"/>
    </xf>
    <xf numFmtId="0" fontId="128" fillId="23" borderId="10">
      <alignment vertical="center"/>
    </xf>
    <xf numFmtId="0" fontId="112" fillId="24" borderId="44">
      <alignment vertical="center" wrapText="true"/>
    </xf>
    <xf numFmtId="0" fontId="123" fillId="25" borderId="45" applyBorder="false">
      <alignment vertical="center" wrapText="true"/>
    </xf>
    <xf numFmtId="164" fontId="124" fillId="17" borderId="48">
      <alignment vertical="center" wrapText="true"/>
    </xf>
    <xf numFmtId="1" fontId="125" fillId="24" borderId="49" applyFill="false" applyBorder="false">
      <alignment horizontal="center"/>
    </xf>
    <xf numFmtId="0" fontId="124" fillId="24" borderId="5">
      <alignment vertical="center" wrapText="true"/>
    </xf>
    <xf numFmtId="164" fontId="124" fillId="24" borderId="48">
      <alignment vertical="center" wrapText="true"/>
    </xf>
    <xf numFmtId="0" fontId="128" fillId="16" borderId="10">
      <alignment horizontal="left"/>
    </xf>
    <xf numFmtId="0" fontId="126" fillId="3" borderId="10"/>
    <xf numFmtId="0" fontId="23" fillId="3" borderId="10"/>
    <xf numFmtId="0" fontId="129" fillId="3" borderId="10" applyNumberFormat="false" applyFill="false" applyBorder="false" applyAlignment="false" applyProtection="false"/>
    <xf numFmtId="0" fontId="127" fillId="20" borderId="10">
      <alignment horizontal="center" vertical="center"/>
    </xf>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cellStyleXfs>
  <cellXfs count="1924">
    <xf numFmtId="0" fontId="0" fillId="0" borderId="0" xfId="0"/>
    <xf numFmtId="164" fontId="114" fillId="3" borderId="27" xfId="19344" applyNumberFormat="true" applyFont="true" applyFill="true" applyBorder="true" applyAlignment="true" applyProtection="true">
      <alignment horizontal="center"/>
      <protection locked="false"/>
    </xf>
    <xf numFmtId="164" fontId="114" fillId="3" borderId="30" xfId="19344" applyNumberFormat="true" applyFont="true" applyFill="true" applyBorder="true" applyAlignment="true" applyProtection="true">
      <alignment horizontal="center"/>
      <protection locked="false"/>
    </xf>
    <xf numFmtId="164" fontId="114" fillId="3" borderId="33" xfId="19344" applyNumberFormat="true" applyFont="true" applyFill="true" applyBorder="true" applyAlignment="true" applyProtection="true">
      <alignment horizontal="center"/>
      <protection locked="false"/>
    </xf>
    <xf numFmtId="0" fontId="121" fillId="3" borderId="10" xfId="19344" applyFont="true" applyProtection="true">
      <protection locked="false"/>
    </xf>
    <xf numFmtId="0" fontId="133" fillId="15" borderId="10" xfId="34385" applyFont="true" applyFill="true"/>
    <xf numFmtId="0" fontId="134" fillId="15" borderId="10" xfId="34385" applyFont="true" applyFill="true"/>
    <xf numFmtId="0" fontId="23" fillId="15" borderId="10" xfId="34389" applyFill="true"/>
    <xf numFmtId="0" fontId="23" fillId="3" borderId="10" xfId="34389"/>
    <xf numFmtId="0" fontId="135" fillId="15" borderId="10" xfId="34385" applyFont="true" applyFill="true" applyAlignment="true">
      <alignment horizontal="center"/>
    </xf>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2" fillId="15" borderId="10" xfId="34385" applyFont="true" applyFill="true" applyAlignment="true">
      <alignment horizontal="center" wrapText="true"/>
    </xf>
    <xf numFmtId="0" fontId="139" fillId="15" borderId="10" xfId="34385" applyFont="true" applyFill="true"/>
    <xf numFmtId="0" fontId="140" fillId="15" borderId="10" xfId="34387" applyFont="true" applyFill="true" applyBorder="true" applyAlignment="true">
      <alignment horizontal="center"/>
    </xf>
    <xf numFmtId="0" fontId="141" fillId="15" borderId="10" xfId="34387" applyFont="true" applyFill="true" applyBorder="true" applyAlignment="true">
      <alignment horizontal="center"/>
    </xf>
    <xf numFmtId="0" fontId="115" fillId="15" borderId="10" xfId="34385" applyFont="true" applyFill="true" applyAlignment="true">
      <alignment horizontal="center"/>
    </xf>
    <xf numFmtId="0" fontId="142" fillId="15" borderId="10" xfId="34385" applyFont="true" applyFill="true"/>
    <xf numFmtId="0" fontId="69" fillId="15" borderId="10" xfId="34385" applyFont="true" applyFill="true" applyAlignment="true">
      <alignment horizontal="center"/>
    </xf>
    <xf numFmtId="0" fontId="132" fillId="15" borderId="10" xfId="34385" applyFont="true" applyFill="true"/>
    <xf numFmtId="0" fontId="143" fillId="15" borderId="10" xfId="34387" applyFont="true" applyFill="true" applyBorder="true" applyAlignment="true">
      <alignment horizontal="center"/>
    </xf>
    <xf numFmtId="0" fontId="144" fillId="15" borderId="10" xfId="34385" applyFont="true" applyFill="true"/>
    <xf numFmtId="0" fontId="145" fillId="15" borderId="10" xfId="34385" applyFont="true" applyFill="true"/>
    <xf numFmtId="0" fontId="146" fillId="15" borderId="10" xfId="34385" applyFont="true" applyFill="true"/>
    <xf numFmtId="0" fontId="127" fillId="15" borderId="10" xfId="34388" applyFill="true">
      <alignment horizontal="center" vertical="center"/>
    </xf>
    <xf numFmtId="0" fontId="147" fillId="4" borderId="10" xfId="34388" applyFont="true" applyFill="true">
      <alignment horizontal="center" vertical="center"/>
    </xf>
    <xf numFmtId="0" fontId="113" fillId="15" borderId="10" xfId="34385" applyFont="true" applyFill="true"/>
    <xf numFmtId="0" fontId="70" fillId="15" borderId="10" xfId="34385" applyFont="true" applyFill="true" applyAlignment="true">
      <alignment horizontal="left" indent="1"/>
    </xf>
    <xf numFmtId="0" fontId="141" fillId="15" borderId="10" xfId="34387" applyFont="true" applyFill="true" applyAlignment="true">
      <alignment horizontal="left" indent="1"/>
    </xf>
    <xf numFmtId="0" fontId="148" fillId="15" borderId="10" xfId="34385" applyFont="true" applyFill="true" applyAlignment="true">
      <alignment horizontal="left" indent="1"/>
    </xf>
    <xf numFmtId="0" fontId="141" fillId="15" borderId="10" xfId="34387" applyFont="true" applyFill="true" applyAlignment="true">
      <alignment horizontal="left" indent="2"/>
    </xf>
    <xf numFmtId="0" fontId="121" fillId="3" borderId="10" xfId="34389" applyFont="true"/>
    <xf numFmtId="1" fontId="23" fillId="4" borderId="2" xfId="19344" applyNumberFormat="true" applyFont="true" applyFill="true" applyBorder="true" applyAlignment="true" applyProtection="true">
      <alignment horizontal="center"/>
    </xf>
    <xf numFmtId="1" fontId="23" fillId="4" borderId="6" xfId="19344" applyNumberFormat="true" applyFont="true" applyFill="true" applyBorder="true" applyAlignment="true" applyProtection="true">
      <alignment horizontal="center"/>
    </xf>
    <xf numFmtId="164" fontId="119" fillId="3" borderId="10" xfId="19344" applyNumberFormat="true" applyFont="true" applyAlignment="true" applyProtection="true">
      <protection locked="false"/>
    </xf>
    <xf numFmtId="0" fontId="23" fillId="3" borderId="10" xfId="19344" applyFont="true" applyProtection="true">
      <protection locked="false"/>
    </xf>
    <xf numFmtId="0" fontId="23" fillId="3" borderId="10" xfId="19344" applyNumberFormat="true" applyFont="true" applyProtection="true">
      <protection locked="false"/>
    </xf>
    <xf numFmtId="0" fontId="23" fillId="3" borderId="10" xfId="19344" applyFont="true" applyAlignment="true" applyProtection="true">
      <alignment horizontal="center"/>
      <protection locked="false"/>
    </xf>
    <xf numFmtId="1" fontId="109" fillId="3" borderId="10" xfId="19344" applyNumberFormat="true" applyFont="true" applyAlignment="true" applyProtection="true">
      <alignment horizontal="center"/>
      <protection locked="false"/>
    </xf>
    <xf numFmtId="0" fontId="70" fillId="3" borderId="10" xfId="19344" applyFont="true" applyProtection="true">
      <protection locked="false"/>
    </xf>
    <xf numFmtId="0" fontId="112" fillId="4" borderId="13" xfId="19344" applyFont="true" applyFill="true" applyBorder="true" applyAlignment="true" applyProtection="true">
      <alignment horizontal="center" vertical="center" wrapText="true"/>
      <protection locked="false"/>
    </xf>
    <xf numFmtId="1" fontId="112" fillId="4" borderId="14" xfId="19344" applyNumberFormat="true" applyFont="true" applyFill="true" applyBorder="true" applyAlignment="true" applyProtection="true">
      <alignment horizontal="center" vertical="center" wrapText="true"/>
      <protection locked="false"/>
    </xf>
    <xf numFmtId="0" fontId="112" fillId="4" borderId="15" xfId="19344" applyFont="true" applyFill="true" applyBorder="true" applyAlignment="true" applyProtection="true">
      <alignment horizontal="center" vertical="center" wrapText="true"/>
      <protection locked="false"/>
    </xf>
    <xf numFmtId="0" fontId="112" fillId="3" borderId="10" xfId="19344" applyFont="true" applyProtection="true">
      <protection locked="false"/>
    </xf>
    <xf numFmtId="164" fontId="114" fillId="9" borderId="16" xfId="19344" applyNumberFormat="true" applyFont="true" applyFill="true" applyBorder="true" applyAlignment="true" applyProtection="true">
      <alignment horizontal="center"/>
      <protection locked="false"/>
    </xf>
    <xf numFmtId="164" fontId="114" fillId="6" borderId="17" xfId="19344" applyNumberFormat="true" applyFont="true" applyFill="true" applyBorder="true" applyAlignment="true" applyProtection="true">
      <alignment horizontal="center"/>
      <protection locked="false"/>
    </xf>
    <xf numFmtId="164" fontId="114" fillId="7" borderId="17" xfId="19344" applyNumberFormat="true" applyFont="true" applyFill="true" applyBorder="true" applyAlignment="true" applyProtection="true">
      <alignment horizontal="center"/>
      <protection locked="false"/>
    </xf>
    <xf numFmtId="164" fontId="114" fillId="8" borderId="20" xfId="19344" applyNumberFormat="true" applyFont="true" applyFill="true" applyBorder="true" applyAlignment="true" applyProtection="true">
      <alignment horizontal="center"/>
      <protection locked="false"/>
    </xf>
    <xf numFmtId="1" fontId="23" fillId="4" borderId="6" xfId="19344" applyNumberFormat="true" applyFont="true" applyFill="true" applyBorder="true" applyAlignment="true" applyProtection="true">
      <alignment horizontal="center"/>
      <protection locked="false"/>
    </xf>
    <xf numFmtId="164" fontId="114" fillId="9" borderId="8" xfId="19344" applyNumberFormat="true" applyFont="true" applyFill="true" applyBorder="true" applyAlignment="true" applyProtection="true">
      <alignment horizontal="center"/>
      <protection locked="false"/>
    </xf>
    <xf numFmtId="164" fontId="114" fillId="6" borderId="9" xfId="19344" applyNumberFormat="true" applyFont="true" applyFill="true" applyBorder="true" applyAlignment="true" applyProtection="true">
      <alignment horizontal="center"/>
      <protection locked="false"/>
    </xf>
    <xf numFmtId="164" fontId="114" fillId="7" borderId="9" xfId="19344" applyNumberFormat="true" applyFont="true" applyFill="true" applyBorder="true" applyAlignment="true" applyProtection="true">
      <alignment horizontal="center"/>
      <protection locked="false"/>
    </xf>
    <xf numFmtId="164" fontId="114" fillId="8" borderId="22" xfId="19344" applyNumberFormat="true" applyFont="true" applyFill="true" applyBorder="true" applyAlignment="true" applyProtection="true">
      <alignment horizontal="center"/>
      <protection locked="false"/>
    </xf>
    <xf numFmtId="0" fontId="112" fillId="4" borderId="18" xfId="19344" applyFont="true" applyFill="true" applyBorder="true" applyAlignment="true" applyProtection="true">
      <alignment horizontal="center" vertical="center" wrapText="true"/>
      <protection locked="false"/>
    </xf>
    <xf numFmtId="0" fontId="112" fillId="4" borderId="14" xfId="19344" applyFont="true" applyFill="true" applyBorder="true" applyAlignment="true" applyProtection="true">
      <alignment horizontal="center" vertical="center" wrapText="true"/>
      <protection locked="false"/>
    </xf>
    <xf numFmtId="164" fontId="114" fillId="4" borderId="16" xfId="19344" applyNumberFormat="true" applyFont="true" applyFill="true" applyBorder="true" applyAlignment="true" applyProtection="true">
      <alignment horizontal="center" vertical="center"/>
      <protection locked="false"/>
    </xf>
    <xf numFmtId="164" fontId="114" fillId="9" borderId="17"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1" borderId="17" xfId="19344" applyNumberFormat="true" applyFont="true" applyFill="true" applyBorder="true" applyAlignment="true" applyProtection="true">
      <alignment horizontal="center" vertical="center"/>
      <protection locked="false"/>
    </xf>
    <xf numFmtId="164" fontId="114" fillId="12" borderId="20" xfId="19344" applyNumberFormat="true" applyFont="true" applyFill="true" applyBorder="true" applyAlignment="true" applyProtection="true">
      <alignment horizontal="center" vertical="center"/>
      <protection locked="false"/>
    </xf>
    <xf numFmtId="164" fontId="114" fillId="6" borderId="17" xfId="19344" applyNumberFormat="true" applyFont="true" applyFill="true" applyBorder="true" applyAlignment="true" applyProtection="true">
      <alignment horizontal="center" vertical="center"/>
      <protection locked="false"/>
    </xf>
    <xf numFmtId="164" fontId="114" fillId="7" borderId="17" xfId="19344" applyNumberFormat="true" applyFont="true" applyFill="true" applyBorder="true" applyAlignment="true" applyProtection="true">
      <alignment horizontal="center" vertical="center"/>
      <protection locked="false"/>
    </xf>
    <xf numFmtId="164" fontId="114" fillId="8" borderId="20" xfId="19344" applyNumberFormat="true" applyFont="true" applyFill="true" applyBorder="true" applyAlignment="true" applyProtection="true">
      <alignment horizontal="center" vertical="center"/>
      <protection locked="false"/>
    </xf>
    <xf numFmtId="0" fontId="23" fillId="3" borderId="10" xfId="19344" applyFont="true" applyAlignment="true" applyProtection="true">
      <alignment vertical="center"/>
      <protection locked="false"/>
    </xf>
    <xf numFmtId="164" fontId="114" fillId="4" borderId="8" xfId="19344" applyNumberFormat="true" applyFont="true" applyFill="true" applyBorder="true" applyAlignment="true" applyProtection="true">
      <alignment horizontal="center" vertical="center"/>
      <protection locked="false"/>
    </xf>
    <xf numFmtId="164" fontId="114" fillId="9" borderId="9" xfId="19344" applyNumberFormat="true" applyFont="true" applyFill="true" applyBorder="true" applyAlignment="true" applyProtection="true">
      <alignment horizontal="center" vertical="center"/>
      <protection locked="false"/>
    </xf>
    <xf numFmtId="164" fontId="114" fillId="6" borderId="9" xfId="19344" applyNumberFormat="true" applyFont="true" applyFill="true" applyBorder="true" applyAlignment="true" applyProtection="true">
      <alignment horizontal="center" vertical="center"/>
      <protection locked="false"/>
    </xf>
    <xf numFmtId="164" fontId="114" fillId="7" borderId="9" xfId="19344" applyNumberFormat="true" applyFont="true" applyFill="true" applyBorder="true" applyAlignment="true" applyProtection="true">
      <alignment horizontal="center" vertical="center"/>
      <protection locked="false"/>
    </xf>
    <xf numFmtId="164" fontId="114" fillId="8" borderId="22" xfId="19344" applyNumberFormat="true" applyFont="true" applyFill="true" applyBorder="true" applyAlignment="true" applyProtection="true">
      <alignment horizontal="center" vertical="center"/>
      <protection locked="false"/>
    </xf>
    <xf numFmtId="1" fontId="23" fillId="4" borderId="4" xfId="19344" applyNumberFormat="true" applyFont="true" applyFill="true" applyBorder="true" applyAlignment="true" applyProtection="true">
      <alignment horizontal="center"/>
      <protection locked="false"/>
    </xf>
    <xf numFmtId="164" fontId="114" fillId="3" borderId="19" xfId="19344" applyNumberFormat="true" applyFont="true" applyBorder="true" applyAlignment="true" applyProtection="true">
      <alignment horizontal="center"/>
      <protection locked="false"/>
    </xf>
    <xf numFmtId="164" fontId="114" fillId="3" borderId="23" xfId="19344" applyNumberFormat="true" applyFont="true" applyBorder="true" applyAlignment="true" applyProtection="true">
      <alignment horizontal="center"/>
      <protection locked="false"/>
    </xf>
    <xf numFmtId="164" fontId="114" fillId="3" borderId="11" xfId="19344" applyNumberFormat="true" applyFont="true" applyBorder="true" applyAlignment="true" applyProtection="true">
      <alignment horizontal="center"/>
      <protection locked="false"/>
    </xf>
    <xf numFmtId="164" fontId="114" fillId="3" borderId="20" xfId="19344" applyNumberFormat="true" applyFont="true" applyBorder="true" applyAlignment="true" applyProtection="true">
      <alignment horizontal="center"/>
      <protection locked="false"/>
    </xf>
    <xf numFmtId="164" fontId="114" fillId="3" borderId="21" xfId="19344" applyNumberFormat="true" applyFont="true" applyBorder="true" applyAlignment="true" applyProtection="true">
      <alignment horizontal="center"/>
      <protection locked="false"/>
    </xf>
    <xf numFmtId="164" fontId="114" fillId="3" borderId="7" xfId="19344" applyNumberFormat="true" applyFont="true" applyBorder="true" applyAlignment="true" applyProtection="true">
      <alignment horizontal="center"/>
      <protection locked="false"/>
    </xf>
    <xf numFmtId="164" fontId="114" fillId="3" borderId="12" xfId="19344" applyNumberFormat="true" applyFont="true" applyBorder="true" applyAlignment="true" applyProtection="true">
      <alignment horizontal="center"/>
      <protection locked="false"/>
    </xf>
    <xf numFmtId="164" fontId="114" fillId="3" borderId="22" xfId="19344" applyNumberFormat="true" applyFont="true" applyBorder="true" applyAlignment="true" applyProtection="true">
      <alignment horizontal="center"/>
      <protection locked="false"/>
    </xf>
    <xf numFmtId="0" fontId="23" fillId="3" borderId="24" xfId="19344" applyFont="true" applyBorder="true" applyProtection="true">
      <protection locked="false"/>
    </xf>
    <xf numFmtId="0" fontId="23" fillId="3" borderId="25" xfId="19344" applyFont="true" applyBorder="true" applyProtection="true">
      <protection locked="false"/>
    </xf>
    <xf numFmtId="0" fontId="70" fillId="4" borderId="26" xfId="19344" applyFont="true" applyFill="true" applyBorder="true" applyAlignment="true" applyProtection="true">
      <alignment horizontal="center" vertical="center"/>
      <protection locked="false"/>
    </xf>
    <xf numFmtId="0" fontId="112" fillId="4" borderId="25" xfId="19344" applyFont="true" applyFill="true" applyBorder="true" applyAlignment="true" applyProtection="true">
      <alignment horizontal="center" vertical="center"/>
      <protection locked="false"/>
    </xf>
    <xf numFmtId="0" fontId="112" fillId="4" borderId="18" xfId="19344" applyFont="true" applyFill="true" applyBorder="true" applyAlignment="true" applyProtection="true">
      <alignment horizontal="center" vertical="center"/>
      <protection locked="false"/>
    </xf>
    <xf numFmtId="0" fontId="114" fillId="3" borderId="10" xfId="19344" applyFont="true" applyFill="true" applyBorder="true" applyProtection="true">
      <protection locked="false"/>
    </xf>
    <xf numFmtId="0" fontId="112" fillId="4" borderId="26" xfId="19344" applyFont="true" applyFill="true" applyBorder="true" applyAlignment="true" applyProtection="true">
      <alignment horizontal="center" vertical="center" wrapText="true"/>
      <protection locked="false"/>
    </xf>
    <xf numFmtId="164" fontId="23" fillId="3" borderId="10" xfId="19344" applyNumberFormat="true" applyFont="true" applyProtection="true">
      <protection locked="false"/>
    </xf>
    <xf numFmtId="0" fontId="116" fillId="3" borderId="4" xfId="19344" applyFont="true" applyBorder="true" applyAlignment="true" applyProtection="true">
      <alignment vertical="center" textRotation="90"/>
      <protection locked="false"/>
    </xf>
    <xf numFmtId="164" fontId="114" fillId="3" borderId="29" xfId="19344" applyNumberFormat="true" applyFont="true" applyFill="true" applyBorder="true" applyAlignment="true" applyProtection="true">
      <alignment horizontal="center"/>
      <protection locked="false"/>
    </xf>
    <xf numFmtId="164" fontId="114" fillId="3" borderId="10" xfId="19344" applyNumberFormat="true" applyFont="true" applyFill="true" applyBorder="true" applyAlignment="true" applyProtection="true">
      <alignment horizontal="center"/>
      <protection locked="false"/>
    </xf>
    <xf numFmtId="164" fontId="114" fillId="3" borderId="28" xfId="19344" applyNumberFormat="true" applyFont="true" applyFill="true" applyBorder="true" applyAlignment="true" applyProtection="true">
      <alignment horizontal="center"/>
      <protection locked="false"/>
    </xf>
    <xf numFmtId="164" fontId="114" fillId="3" borderId="32" xfId="19344" applyNumberFormat="true" applyFont="true" applyFill="true" applyBorder="true" applyAlignment="true" applyProtection="true">
      <alignment horizontal="center"/>
      <protection locked="false"/>
    </xf>
    <xf numFmtId="164" fontId="114" fillId="3" borderId="31" xfId="19344" applyNumberFormat="true" applyFont="true" applyFill="true" applyBorder="true" applyAlignment="true" applyProtection="true">
      <alignment horizontal="center"/>
      <protection locked="false"/>
    </xf>
    <xf numFmtId="1" fontId="23" fillId="3" borderId="10" xfId="19344" applyNumberFormat="true" applyFont="true" applyProtection="true">
      <protection locked="false"/>
    </xf>
    <xf numFmtId="164" fontId="114" fillId="3" borderId="35" xfId="19344" applyNumberFormat="true" applyFont="true" applyFill="true" applyBorder="true" applyAlignment="true" applyProtection="true">
      <alignment horizontal="center"/>
      <protection locked="false"/>
    </xf>
    <xf numFmtId="164" fontId="114" fillId="3" borderId="5" xfId="19344" applyNumberFormat="true" applyFont="true" applyFill="true" applyBorder="true" applyAlignment="true" applyProtection="true">
      <alignment horizontal="center"/>
      <protection locked="false"/>
    </xf>
    <xf numFmtId="164" fontId="114" fillId="3" borderId="6" xfId="19344" applyNumberFormat="true" applyFont="true" applyFill="true" applyBorder="true" applyAlignment="true" applyProtection="true">
      <alignment horizontal="center"/>
      <protection locked="false"/>
    </xf>
    <xf numFmtId="164" fontId="114" fillId="3" borderId="34" xfId="19344" applyNumberFormat="true" applyFont="true" applyFill="true" applyBorder="true" applyAlignment="true" applyProtection="true">
      <alignment horizontal="center"/>
      <protection locked="false"/>
    </xf>
    <xf numFmtId="0" fontId="23" fillId="3" borderId="12" xfId="19344" applyFont="true" applyBorder="true" applyProtection="true">
      <protection locked="false"/>
    </xf>
    <xf numFmtId="0" fontId="23" fillId="3" borderId="10" xfId="19344" applyFont="true" applyBorder="true" applyProtection="true">
      <protection locked="false"/>
    </xf>
    <xf numFmtId="164" fontId="23" fillId="3" borderId="10" xfId="19344" applyNumberFormat="true" applyFont="true" applyAlignment="true" applyProtection="true">
      <alignment horizontal="center"/>
      <protection locked="false"/>
    </xf>
    <xf numFmtId="164" fontId="114" fillId="3" borderId="10" xfId="19344" applyNumberFormat="true" applyFont="true" applyAlignment="true" applyProtection="true">
      <alignment horizontal="center"/>
      <protection locked="false"/>
    </xf>
    <xf numFmtId="0" fontId="23" fillId="4" borderId="26" xfId="19344" applyFont="true" applyFill="true" applyBorder="true" applyAlignment="true" applyProtection="true">
      <alignment horizontal="center" vertical="center"/>
      <protection locked="false"/>
    </xf>
    <xf numFmtId="164" fontId="114" fillId="5" borderId="16" xfId="19344" applyNumberFormat="true" applyFont="true" applyFill="true" applyBorder="true" applyAlignment="true" applyProtection="true">
      <alignment horizontal="center"/>
      <protection locked="false"/>
    </xf>
    <xf numFmtId="164" fontId="114" fillId="5" borderId="8" xfId="19344" applyNumberFormat="true" applyFont="true" applyFill="true" applyBorder="true" applyAlignment="true" applyProtection="true">
      <alignment horizontal="center"/>
      <protection locked="false"/>
    </xf>
    <xf numFmtId="164" fontId="114" fillId="5" borderId="17" xfId="19344" applyNumberFormat="true" applyFont="true" applyFill="true" applyBorder="true" applyAlignment="true" applyProtection="true">
      <alignment horizontal="center" vertical="center"/>
      <protection locked="false"/>
    </xf>
    <xf numFmtId="164" fontId="114" fillId="5" borderId="9" xfId="19344" applyNumberFormat="true" applyFont="true" applyFill="true" applyBorder="true" applyAlignment="true" applyProtection="true">
      <alignment horizontal="center" vertical="center"/>
      <protection locked="false"/>
    </xf>
    <xf numFmtId="0" fontId="69" fillId="0" borderId="10" xfId="0" applyFont="true" applyFill="true" applyBorder="true" applyAlignment="true" applyProtection="true">
      <alignment horizontal="center" vertical="center"/>
      <protection locked="false"/>
    </xf>
    <xf numFmtId="0" fontId="23" fillId="3" borderId="10" xfId="19344" applyFont="true" applyAlignment="true" applyProtection="true">
      <alignment horizontal="center" vertical="center"/>
      <protection locked="false"/>
    </xf>
    <xf numFmtId="0" fontId="23" fillId="0" borderId="10" xfId="19344" applyFont="true" applyFill="true" applyProtection="true">
      <protection locked="false"/>
    </xf>
    <xf numFmtId="1" fontId="109" fillId="3" borderId="10" xfId="19344" applyNumberFormat="true" applyFont="true" applyAlignment="true" applyProtection="true">
      <alignment horizontal="center" vertical="center"/>
      <protection locked="false"/>
    </xf>
    <xf numFmtId="0" fontId="23" fillId="27" borderId="10" xfId="19344" applyFill="true" applyAlignment="true">
      <alignment wrapText="true"/>
    </xf>
    <xf numFmtId="0" fontId="154" fillId="27" borderId="10" xfId="19344" applyFont="true" applyFill="true" applyAlignment="true">
      <alignment horizontal="left" vertical="top"/>
    </xf>
    <xf numFmtId="170" fontId="154" fillId="27" borderId="10" xfId="19344" applyNumberFormat="true" applyFont="true" applyFill="true" applyAlignment="true">
      <alignment horizontal="right" vertical="top" wrapText="true"/>
    </xf>
    <xf numFmtId="0" fontId="157" fillId="30" borderId="67" xfId="19344" applyFont="true" applyFill="true" applyBorder="true" applyAlignment="true">
      <alignment vertical="center"/>
    </xf>
    <xf numFmtId="0" fontId="157" fillId="9" borderId="67" xfId="19344" applyFont="true" applyFill="true" applyBorder="true" applyAlignment="true">
      <alignment vertical="center"/>
    </xf>
    <xf numFmtId="0" fontId="157" fillId="31" borderId="67" xfId="19344" applyFont="true" applyFill="true" applyBorder="true" applyAlignment="true">
      <alignment vertical="center"/>
    </xf>
    <xf numFmtId="0" fontId="157" fillId="32" borderId="1" xfId="19344" applyFont="true" applyFill="true" applyBorder="true" applyAlignment="true">
      <alignment vertical="center"/>
    </xf>
    <xf numFmtId="0" fontId="115" fillId="3" borderId="10" xfId="19344" applyFont="true" applyAlignment="true">
      <alignment horizontal="right"/>
    </xf>
    <xf numFmtId="0" fontId="152" fillId="27" borderId="10" xfId="19344" applyFont="true" applyFill="true" applyBorder="true" applyAlignment="true">
      <alignment horizontal="left"/>
    </xf>
    <xf numFmtId="0" fontId="152" fillId="27" borderId="10" xfId="19344" applyFont="true" applyFill="true" applyBorder="true" applyAlignment="true"/>
    <xf numFmtId="0" fontId="23" fillId="3" borderId="10" xfId="19344" applyFont="true" applyBorder="true" applyAlignment="true"/>
    <xf numFmtId="0" fontId="23" fillId="3" borderId="10" xfId="34389" applyBorder="true"/>
    <xf numFmtId="0" fontId="23" fillId="27" borderId="10" xfId="19344" applyFill="true" applyBorder="true" applyAlignment="true">
      <alignment wrapText="true"/>
    </xf>
    <xf numFmtId="0" fontId="152" fillId="15" borderId="10" xfId="19344" applyFont="true" applyFill="true" applyBorder="true" applyAlignment="true">
      <alignment horizontal="left"/>
    </xf>
    <xf numFmtId="0" fontId="151" fillId="27" borderId="10" xfId="19344" applyFont="true" applyFill="true" applyBorder="true" applyAlignment="true">
      <alignment wrapText="true"/>
    </xf>
    <xf numFmtId="0" fontId="153" fillId="3" borderId="10" xfId="19344" applyFont="true" applyBorder="true"/>
    <xf numFmtId="0" fontId="159" fillId="27" borderId="10" xfId="19344" applyFont="true" applyFill="true" applyBorder="true" applyAlignment="true">
      <alignment wrapText="true"/>
    </xf>
    <xf numFmtId="0" fontId="158" fillId="27" borderId="10" xfId="19344" applyFont="true" applyFill="true" applyBorder="true" applyAlignment="true">
      <alignment wrapText="true"/>
    </xf>
    <xf numFmtId="170" fontId="154"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3" fillId="27" borderId="10" xfId="19344" applyFill="true" applyAlignment="true">
      <alignment vertical="center" wrapText="true"/>
    </xf>
    <xf numFmtId="0" fontId="0" fillId="0" borderId="10" xfId="0" applyBorder="true" applyAlignment="true">
      <alignment vertical="center"/>
    </xf>
    <xf numFmtId="0" fontId="23" fillId="27" borderId="10" xfId="19344" applyFill="true" applyAlignment="true">
      <alignment vertical="center"/>
    </xf>
    <xf numFmtId="0" fontId="23" fillId="27" borderId="10" xfId="19344" applyFill="true" applyAlignment="true"/>
    <xf numFmtId="0" fontId="23" fillId="3" borderId="10" xfId="19344" applyAlignment="true">
      <alignment vertical="center"/>
    </xf>
    <xf numFmtId="0" fontId="23" fillId="15" borderId="10" xfId="19344" applyFill="true" applyAlignment="true"/>
    <xf numFmtId="0" fontId="157" fillId="29" borderId="1" xfId="19344" applyFont="true" applyFill="true" applyBorder="true" applyAlignment="true">
      <alignment vertical="center"/>
    </xf>
    <xf numFmtId="0" fontId="162" fillId="15" borderId="3" xfId="19344" applyFont="true" applyFill="true" applyBorder="true" applyAlignment="true">
      <alignment horizontal="left"/>
    </xf>
    <xf numFmtId="0" fontId="135" fillId="27" borderId="4" xfId="19344" applyFont="true" applyFill="true" applyBorder="true" applyAlignment="true"/>
    <xf numFmtId="0" fontId="162" fillId="27" borderId="10" xfId="19344" applyFont="true" applyFill="true" applyBorder="true" applyAlignment="true"/>
    <xf numFmtId="0" fontId="164" fillId="3" borderId="4" xfId="19344" applyFont="true" applyBorder="true" applyAlignment="true"/>
    <xf numFmtId="0" fontId="162" fillId="27" borderId="10" xfId="19344" applyFont="true" applyFill="true" applyBorder="true" applyAlignment="true">
      <alignment horizontal="left"/>
    </xf>
    <xf numFmtId="0" fontId="162" fillId="27" borderId="3" xfId="19344" applyFont="true" applyFill="true" applyBorder="true" applyAlignment="true">
      <alignment horizontal="left"/>
    </xf>
    <xf numFmtId="0" fontId="163" fillId="27" borderId="3" xfId="19344" applyFont="true" applyFill="true" applyBorder="true" applyAlignment="true">
      <alignment vertical="center"/>
    </xf>
    <xf numFmtId="0" fontId="163" fillId="3" borderId="4" xfId="19344" applyFont="true" applyBorder="true" applyAlignment="true">
      <alignment vertical="center"/>
    </xf>
    <xf numFmtId="0" fontId="163" fillId="3" borderId="3" xfId="19344" applyFont="true" applyBorder="true" applyAlignment="true">
      <alignment vertical="center"/>
    </xf>
    <xf numFmtId="0" fontId="150" fillId="26" borderId="58" xfId="39990" applyFont="true" applyFill="true" applyBorder="true" applyAlignment="true">
      <alignment horizontal="left" vertical="center"/>
    </xf>
    <xf numFmtId="0" fontId="150" fillId="26" borderId="59" xfId="40002" applyFont="true" applyFill="true" applyBorder="true" applyAlignment="true">
      <alignment horizontal="left" vertical="center"/>
    </xf>
    <xf numFmtId="0" fontId="150" fillId="26" borderId="60" xfId="40014" applyFont="true" applyFill="true" applyBorder="true" applyAlignment="true">
      <alignment horizontal="left" vertical="center"/>
    </xf>
    <xf numFmtId="0" fontId="150" fillId="26" borderId="58" xfId="40050" applyFont="true" applyFill="true" applyBorder="true" applyAlignment="true">
      <alignment horizontal="left" vertical="center"/>
    </xf>
    <xf numFmtId="0" fontId="150" fillId="26" borderId="59" xfId="40062" applyFont="true" applyFill="true" applyBorder="true" applyAlignment="true">
      <alignment horizontal="left" vertical="center"/>
    </xf>
    <xf numFmtId="0" fontId="150" fillId="26" borderId="60" xfId="40074" applyFont="true" applyFill="true" applyBorder="true" applyAlignment="true">
      <alignment horizontal="left" vertical="center"/>
    </xf>
    <xf numFmtId="0" fontId="150" fillId="26" borderId="58" xfId="40110" applyFont="true" applyFill="true" applyBorder="true" applyAlignment="true">
      <alignment horizontal="left" vertical="center"/>
    </xf>
    <xf numFmtId="0" fontId="150" fillId="26" borderId="59" xfId="40122" applyFont="true" applyFill="true" applyBorder="true" applyAlignment="true">
      <alignment horizontal="left" vertical="center"/>
    </xf>
    <xf numFmtId="0" fontId="150" fillId="26" borderId="58" xfId="40170" applyFont="true" applyFill="true" applyBorder="true" applyAlignment="true">
      <alignment horizontal="left" vertical="center"/>
    </xf>
    <xf numFmtId="0" fontId="150" fillId="26" borderId="59" xfId="40182" applyFont="true" applyFill="true" applyBorder="true" applyAlignment="true">
      <alignment horizontal="left" vertical="center"/>
    </xf>
    <xf numFmtId="0" fontId="150" fillId="26" borderId="60" xfId="40194" applyFont="true" applyFill="true" applyBorder="true" applyAlignment="true">
      <alignment horizontal="left" vertical="center"/>
    </xf>
    <xf numFmtId="0" fontId="150" fillId="26" borderId="58" xfId="40230" applyFont="true" applyFill="true" applyBorder="true" applyAlignment="true">
      <alignment horizontal="left" vertical="center"/>
    </xf>
    <xf numFmtId="0" fontId="150" fillId="26" borderId="59" xfId="40242" applyFont="true" applyFill="true" applyBorder="true" applyAlignment="true">
      <alignment horizontal="left" vertical="center"/>
    </xf>
    <xf numFmtId="0" fontId="150" fillId="26" borderId="58" xfId="40290" applyFont="true" applyFill="true" applyBorder="true" applyAlignment="true">
      <alignment horizontal="left" vertical="center"/>
    </xf>
    <xf numFmtId="0" fontId="150" fillId="26" borderId="59" xfId="40302" applyFont="true" applyFill="true" applyBorder="true" applyAlignment="true">
      <alignment horizontal="left" vertical="center"/>
    </xf>
    <xf numFmtId="0" fontId="150" fillId="26" borderId="58" xfId="40418" applyFont="true" applyFill="true" applyBorder="true" applyAlignment="true">
      <alignment horizontal="left" vertical="center"/>
    </xf>
    <xf numFmtId="0" fontId="150" fillId="26" borderId="59" xfId="40430" applyFont="true" applyFill="true" applyBorder="true" applyAlignment="true">
      <alignment horizontal="left" vertical="center"/>
    </xf>
    <xf numFmtId="0" fontId="150" fillId="26" borderId="60" xfId="40442" applyFont="true" applyFill="true" applyBorder="true" applyAlignment="true">
      <alignment horizontal="left" vertical="center"/>
    </xf>
    <xf numFmtId="0" fontId="150" fillId="3" borderId="57" xfId="40406" applyFont="true" applyBorder="true" applyAlignment="true">
      <alignment horizontal="left" vertical="center"/>
    </xf>
    <xf numFmtId="0" fontId="150" fillId="3" borderId="54" xfId="39980" applyFont="true" applyBorder="true" applyAlignment="true">
      <alignment horizontal="center" vertical="center" wrapText="true"/>
    </xf>
    <xf numFmtId="0" fontId="150" fillId="3" borderId="55" xfId="39982" applyFont="true" applyBorder="true" applyAlignment="true">
      <alignment horizontal="center" vertical="center" wrapText="true"/>
    </xf>
    <xf numFmtId="0" fontId="150" fillId="3" borderId="54" xfId="40040" applyFont="true" applyBorder="true" applyAlignment="true">
      <alignment horizontal="center" vertical="center" wrapText="true"/>
    </xf>
    <xf numFmtId="0" fontId="150" fillId="3" borderId="55" xfId="40042" applyFont="true" applyBorder="true" applyAlignment="true">
      <alignment horizontal="center" vertical="center" wrapText="true"/>
    </xf>
    <xf numFmtId="0" fontId="150" fillId="3" borderId="54" xfId="40100" applyFont="true" applyBorder="true" applyAlignment="true">
      <alignment horizontal="center" vertical="center" wrapText="true"/>
    </xf>
    <xf numFmtId="0" fontId="150" fillId="3" borderId="55" xfId="40102" applyFont="true" applyBorder="true" applyAlignment="true">
      <alignment horizontal="center" vertical="center" wrapText="true"/>
    </xf>
    <xf numFmtId="0" fontId="150" fillId="3" borderId="54" xfId="40160" applyFont="true" applyBorder="true" applyAlignment="true">
      <alignment horizontal="center" vertical="center" wrapText="true"/>
    </xf>
    <xf numFmtId="0" fontId="150" fillId="3" borderId="55" xfId="40162" applyFont="true" applyBorder="true" applyAlignment="true">
      <alignment horizontal="center" vertical="center" wrapText="true"/>
    </xf>
    <xf numFmtId="0" fontId="150" fillId="3" borderId="54" xfId="40220" applyFont="true" applyBorder="true" applyAlignment="true">
      <alignment horizontal="center" vertical="center" wrapText="true"/>
    </xf>
    <xf numFmtId="0" fontId="150" fillId="3" borderId="55" xfId="40222" applyFont="true" applyBorder="true" applyAlignment="true">
      <alignment horizontal="center" vertical="center" wrapText="true"/>
    </xf>
    <xf numFmtId="0" fontId="150" fillId="3" borderId="54" xfId="40280" applyFont="true" applyBorder="true" applyAlignment="true">
      <alignment horizontal="center" vertical="center" wrapText="true"/>
    </xf>
    <xf numFmtId="0" fontId="150" fillId="3" borderId="55" xfId="40282" applyFont="true" applyBorder="true" applyAlignment="true">
      <alignment horizontal="center" vertical="center" wrapText="true"/>
    </xf>
    <xf numFmtId="0" fontId="150" fillId="3" borderId="54" xfId="40340" applyFont="true" applyBorder="true" applyAlignment="true">
      <alignment horizontal="center" vertical="center" wrapText="true"/>
    </xf>
    <xf numFmtId="0" fontId="150" fillId="3" borderId="55" xfId="40342" applyFont="true" applyBorder="true" applyAlignment="true">
      <alignment horizontal="center" vertical="center" wrapText="true"/>
    </xf>
    <xf numFmtId="0" fontId="150" fillId="3" borderId="54" xfId="40408" applyFont="true" applyBorder="true" applyAlignment="true">
      <alignment horizontal="center" vertical="center" wrapText="true"/>
    </xf>
    <xf numFmtId="0" fontId="150" fillId="3" borderId="55" xfId="40410" applyFont="true" applyBorder="true" applyAlignment="true">
      <alignment horizontal="center" vertical="center" wrapText="true"/>
    </xf>
    <xf numFmtId="0" fontId="160" fillId="3" borderId="10" xfId="39959" applyFont="true" applyAlignment="true">
      <alignment horizontal="left" vertical="center"/>
    </xf>
    <xf numFmtId="0" fontId="150" fillId="3" borderId="10" xfId="40020" applyFont="true" applyAlignment="true">
      <alignment horizontal="left" vertical="center"/>
    </xf>
    <xf numFmtId="0" fontId="160" fillId="3" borderId="10" xfId="40019" applyFont="true" applyAlignment="true">
      <alignment horizontal="left" vertical="center"/>
    </xf>
    <xf numFmtId="0" fontId="150" fillId="3" borderId="10" xfId="40080" applyFont="true" applyAlignment="true">
      <alignment horizontal="left" vertical="center"/>
    </xf>
    <xf numFmtId="0" fontId="160" fillId="3" borderId="10" xfId="40079" applyFont="true" applyAlignment="true">
      <alignment horizontal="left" vertical="center"/>
    </xf>
    <xf numFmtId="0" fontId="160" fillId="3" borderId="10" xfId="40139" applyFont="true" applyAlignment="true">
      <alignment horizontal="left" vertical="center"/>
    </xf>
    <xf numFmtId="0" fontId="150" fillId="3" borderId="10" xfId="40200" applyFont="true" applyAlignment="true">
      <alignment horizontal="left" vertical="center"/>
    </xf>
    <xf numFmtId="0" fontId="160" fillId="3" borderId="10" xfId="40199" applyFont="true" applyAlignment="true">
      <alignment horizontal="left" vertical="center"/>
    </xf>
    <xf numFmtId="0" fontId="160" fillId="3" borderId="10" xfId="40259" applyFont="true" applyAlignment="true">
      <alignment horizontal="left" vertical="center"/>
    </xf>
    <xf numFmtId="0" fontId="150" fillId="3" borderId="57" xfId="39978" applyFont="true" applyBorder="true" applyAlignment="true">
      <alignment horizontal="left" vertical="center"/>
    </xf>
    <xf numFmtId="0" fontId="160" fillId="3" borderId="10" xfId="39965" applyFont="true" applyAlignment="true">
      <alignment horizontal="left" vertical="center"/>
    </xf>
    <xf numFmtId="0" fontId="150" fillId="3" borderId="57" xfId="40038" applyFont="true" applyBorder="true" applyAlignment="true">
      <alignment horizontal="left" vertical="center"/>
    </xf>
    <xf numFmtId="0" fontId="160" fillId="3" borderId="10" xfId="40025" applyFont="true" applyAlignment="true">
      <alignment horizontal="left" vertical="center"/>
    </xf>
    <xf numFmtId="0" fontId="150" fillId="3" borderId="57" xfId="40098" applyFont="true" applyBorder="true" applyAlignment="true">
      <alignment horizontal="left" vertical="center"/>
    </xf>
    <xf numFmtId="0" fontId="160" fillId="3" borderId="10" xfId="40085" applyFont="true" applyAlignment="true">
      <alignment horizontal="left" vertical="center"/>
    </xf>
    <xf numFmtId="0" fontId="150" fillId="3" borderId="57" xfId="40158" applyFont="true" applyBorder="true" applyAlignment="true">
      <alignment horizontal="left" vertical="center"/>
    </xf>
    <xf numFmtId="0" fontId="160" fillId="3" borderId="10" xfId="40145" applyFont="true" applyAlignment="true">
      <alignment horizontal="left" vertical="center"/>
    </xf>
    <xf numFmtId="0" fontId="150" fillId="3" borderId="57" xfId="40218" applyFont="true" applyBorder="true" applyAlignment="true">
      <alignment horizontal="left" vertical="center"/>
    </xf>
    <xf numFmtId="0" fontId="160" fillId="3" borderId="10" xfId="40205" applyFont="true" applyAlignment="true">
      <alignment horizontal="left" vertical="center"/>
    </xf>
    <xf numFmtId="0" fontId="150" fillId="3" borderId="57" xfId="40278" applyFont="true" applyBorder="true" applyAlignment="true">
      <alignment horizontal="left" vertical="center"/>
    </xf>
    <xf numFmtId="0" fontId="160" fillId="3" borderId="10" xfId="40265" applyFont="true" applyAlignment="true">
      <alignment horizontal="left" vertical="center"/>
    </xf>
    <xf numFmtId="0" fontId="150" fillId="3" borderId="57" xfId="40338" applyFont="true" applyBorder="true" applyAlignment="true">
      <alignment horizontal="left" vertical="center"/>
    </xf>
    <xf numFmtId="0" fontId="160" fillId="3" borderId="10" xfId="40325" applyFont="true" applyAlignment="true">
      <alignment horizontal="left" vertical="center"/>
    </xf>
    <xf numFmtId="0" fontId="160" fillId="3" borderId="10" xfId="40393" applyFont="true" applyAlignment="true">
      <alignment horizontal="left" vertical="center"/>
    </xf>
    <xf numFmtId="0" fontId="150" fillId="30" borderId="10" xfId="40260" applyFont="true" applyFill="true" applyAlignment="true">
      <alignment horizontal="left" vertical="center"/>
    </xf>
    <xf numFmtId="0" fontId="150" fillId="31" borderId="10" xfId="40140" applyFont="true" applyFill="true" applyAlignment="true">
      <alignment horizontal="left" vertical="center"/>
    </xf>
    <xf numFmtId="0" fontId="150" fillId="9" borderId="10" xfId="39960" applyFont="true" applyFill="true" applyAlignment="true">
      <alignment horizontal="left" vertical="center"/>
    </xf>
    <xf numFmtId="1" fontId="70" fillId="4" borderId="39" xfId="19344" applyNumberFormat="true" applyFont="true" applyFill="true" applyBorder="true" applyAlignment="true" applyProtection="true">
      <alignment horizontal="center" vertical="center"/>
    </xf>
    <xf numFmtId="1" fontId="70" fillId="4" borderId="42" xfId="19344" applyNumberFormat="true" applyFont="true" applyFill="true" applyBorder="true" applyAlignment="true" applyProtection="true">
      <alignment horizontal="center" vertical="center"/>
    </xf>
    <xf numFmtId="0" fontId="23" fillId="0" borderId="10" xfId="19344" applyFill="true" applyBorder="true" applyAlignment="true">
      <alignment wrapText="true"/>
    </xf>
    <xf numFmtId="0" fontId="23" fillId="0" borderId="10" xfId="19344" applyFill="true" applyBorder="true" applyAlignment="true">
      <alignment vertical="top" wrapText="true"/>
    </xf>
    <xf numFmtId="0" fontId="135" fillId="15" borderId="10" xfId="19344" applyFont="true" applyFill="true" applyAlignment="true">
      <alignment vertical="top" wrapText="true"/>
    </xf>
    <xf numFmtId="0" fontId="135" fillId="0" borderId="10" xfId="19344" applyFont="true" applyFill="true" applyBorder="true" applyAlignment="true">
      <alignment vertical="top" wrapText="true"/>
    </xf>
    <xf numFmtId="0" fontId="0" fillId="0" borderId="10" xfId="0" applyFill="true" applyBorder="true" applyAlignment="true">
      <alignment vertical="center"/>
    </xf>
    <xf numFmtId="0" fontId="23" fillId="0" borderId="10" xfId="19344" applyFill="true" applyBorder="true" applyAlignment="true">
      <alignment vertical="center" wrapText="true"/>
    </xf>
    <xf numFmtId="0" fontId="157" fillId="32" borderId="11" xfId="19344" applyFont="true" applyFill="true" applyBorder="true" applyAlignment="true">
      <alignment vertical="center"/>
    </xf>
    <xf numFmtId="0" fontId="23" fillId="15" borderId="10" xfId="19344" applyFill="true" applyAlignment="true">
      <alignment wrapText="true"/>
    </xf>
    <xf numFmtId="0" fontId="114" fillId="3" borderId="10" xfId="19344" applyFont="true" applyFill="true" applyBorder="true" applyAlignment="true" applyProtection="true">
      <alignment horizontal="center" vertical="center"/>
      <protection locked="false"/>
    </xf>
    <xf numFmtId="164" fontId="23" fillId="3" borderId="10" xfId="19344" applyNumberFormat="true" applyFont="true" applyAlignment="true" applyProtection="true">
      <alignment horizontal="center" vertical="center"/>
      <protection locked="false"/>
    </xf>
    <xf numFmtId="0" fontId="170" fillId="27" borderId="4" xfId="19344" applyFont="true" applyFill="true" applyBorder="true" applyAlignment="true">
      <alignment vertical="center"/>
    </xf>
    <xf numFmtId="0" fontId="163" fillId="27" borderId="4" xfId="19344" applyFont="true" applyFill="true" applyBorder="true" applyAlignment="true"/>
    <xf numFmtId="0" fontId="0" fillId="0" borderId="10" xfId="0" applyBorder="true"/>
    <xf numFmtId="0" fontId="0" fillId="0" borderId="10" xfId="0" applyFill="true" applyBorder="true"/>
    <xf numFmtId="0" fontId="162" fillId="15" borderId="1" xfId="19344" applyFont="true" applyFill="true" applyBorder="true" applyAlignment="true"/>
    <xf numFmtId="0" fontId="135" fillId="15" borderId="2" xfId="19344" applyFont="true" applyFill="true" applyBorder="true" applyAlignment="true"/>
    <xf numFmtId="0" fontId="162" fillId="15" borderId="3" xfId="19344" applyFont="true" applyFill="true" applyBorder="true" applyAlignment="true"/>
    <xf numFmtId="0" fontId="135" fillId="15" borderId="4" xfId="19344" applyFont="true" applyFill="true" applyBorder="true" applyAlignment="true"/>
    <xf numFmtId="0" fontId="163" fillId="15" borderId="3" xfId="19344" applyFont="true" applyFill="true" applyBorder="true" applyAlignment="true"/>
    <xf numFmtId="0" fontId="163" fillId="15" borderId="4" xfId="19344" applyFont="true" applyFill="true" applyBorder="true" applyAlignment="true"/>
    <xf numFmtId="0" fontId="163" fillId="15" borderId="3" xfId="19344" applyFont="true" applyFill="true" applyBorder="true" applyAlignment="true">
      <alignment vertical="center"/>
    </xf>
    <xf numFmtId="0" fontId="163" fillId="15" borderId="4" xfId="19344" applyFont="true" applyFill="true" applyBorder="true" applyAlignment="true">
      <alignment vertical="center"/>
    </xf>
    <xf numFmtId="0" fontId="170" fillId="15" borderId="4" xfId="19344" applyFont="true" applyFill="true" applyBorder="true" applyAlignment="true">
      <alignment vertical="center"/>
    </xf>
    <xf numFmtId="0" fontId="150" fillId="26" borderId="70" xfId="40242" applyFont="true" applyFill="true" applyBorder="true" applyAlignment="true">
      <alignment horizontal="left" vertical="center"/>
    </xf>
    <xf numFmtId="0" fontId="150" fillId="26" borderId="59" xfId="40254" applyFont="true" applyFill="true" applyBorder="true" applyAlignment="true">
      <alignment horizontal="left" vertical="center"/>
    </xf>
    <xf numFmtId="0" fontId="150" fillId="26" borderId="58" xfId="40109" applyFont="true" applyFill="true" applyBorder="true" applyAlignment="true">
      <alignment horizontal="left" vertical="center" wrapText="true"/>
    </xf>
    <xf numFmtId="0" fontId="150" fillId="26" borderId="59" xfId="40121" applyFont="true" applyFill="true" applyBorder="true" applyAlignment="true">
      <alignment horizontal="left" vertical="center" wrapText="true"/>
    </xf>
    <xf numFmtId="0" fontId="23" fillId="3" borderId="10" xfId="19344" applyAlignment="true"/>
    <xf numFmtId="0" fontId="23" fillId="3" borderId="10" xfId="19344" applyAlignment="true">
      <alignment vertical="center" wrapText="true"/>
    </xf>
    <xf numFmtId="170" fontId="155" fillId="2" borderId="73" xfId="19344" applyNumberFormat="true" applyFont="true" applyFill="true" applyBorder="true" applyAlignment="true">
      <alignment vertical="center"/>
    </xf>
    <xf numFmtId="170" fontId="155" fillId="2" borderId="74" xfId="19344" applyNumberFormat="true" applyFont="true" applyFill="true" applyBorder="true" applyAlignment="true">
      <alignment vertical="center"/>
    </xf>
    <xf numFmtId="0" fontId="150" fillId="3" borderId="10" xfId="39972" applyFont="true" applyBorder="true" applyAlignment="true">
      <alignment horizontal="left" vertical="center"/>
    </xf>
    <xf numFmtId="0" fontId="150" fillId="3" borderId="10" xfId="40032" applyFont="true" applyBorder="true" applyAlignment="true">
      <alignment horizontal="left" vertical="center"/>
    </xf>
    <xf numFmtId="0" fontId="150" fillId="3" borderId="10" xfId="40092" applyFont="true" applyBorder="true" applyAlignment="true">
      <alignment horizontal="left" vertical="center"/>
    </xf>
    <xf numFmtId="0" fontId="150" fillId="3" borderId="10" xfId="40152" applyFont="true" applyBorder="true" applyAlignment="true">
      <alignment horizontal="left" vertical="center"/>
    </xf>
    <xf numFmtId="0" fontId="150" fillId="3" borderId="10" xfId="40212" applyFont="true" applyBorder="true" applyAlignment="true">
      <alignment horizontal="left" vertical="center"/>
    </xf>
    <xf numFmtId="0" fontId="150" fillId="3" borderId="10" xfId="40272" applyFont="true" applyBorder="true" applyAlignment="true">
      <alignment horizontal="left" vertical="center"/>
    </xf>
    <xf numFmtId="170" fontId="155" fillId="2" borderId="104" xfId="19344" applyNumberFormat="true" applyFont="true" applyFill="true" applyBorder="true" applyAlignment="true">
      <alignment vertical="center"/>
    </xf>
    <xf numFmtId="0" fontId="150" fillId="26" borderId="107" xfId="40056" applyFont="true" applyFill="true" applyBorder="true" applyAlignment="true">
      <alignment horizontal="left" vertical="center"/>
    </xf>
    <xf numFmtId="0" fontId="150" fillId="26" borderId="107" xfId="40062" applyFont="true" applyFill="true" applyBorder="true" applyAlignment="true">
      <alignment horizontal="left" vertical="center"/>
    </xf>
    <xf numFmtId="0" fontId="150" fillId="26" borderId="108" xfId="40074" applyFont="true" applyFill="true" applyBorder="true" applyAlignment="true">
      <alignment horizontal="left" vertical="center"/>
    </xf>
    <xf numFmtId="0" fontId="150" fillId="26" borderId="107" xfId="40236" applyFont="true" applyFill="true" applyBorder="true" applyAlignment="true">
      <alignment horizontal="left" vertical="center"/>
    </xf>
    <xf numFmtId="170" fontId="154" fillId="27" borderId="111" xfId="19344" applyNumberFormat="true" applyFont="true" applyFill="true" applyBorder="true" applyAlignment="true">
      <alignment horizontal="center" vertical="center"/>
    </xf>
    <xf numFmtId="170" fontId="154" fillId="27" borderId="112" xfId="19344" applyNumberFormat="true" applyFont="true" applyFill="true" applyBorder="true" applyAlignment="true">
      <alignment horizontal="center" vertical="center"/>
    </xf>
    <xf numFmtId="170" fontId="154" fillId="27" borderId="113" xfId="19344" applyNumberFormat="true" applyFont="true" applyFill="true" applyBorder="true" applyAlignment="true">
      <alignment horizontal="center" vertical="center"/>
    </xf>
    <xf numFmtId="170" fontId="154" fillId="27" borderId="114" xfId="19344" applyNumberFormat="true" applyFont="true" applyFill="true" applyBorder="true" applyAlignment="true">
      <alignment horizontal="center" vertical="center"/>
    </xf>
    <xf numFmtId="170" fontId="154" fillId="27" borderId="115" xfId="19344" applyNumberFormat="true" applyFont="true" applyFill="true" applyBorder="true" applyAlignment="true">
      <alignment horizontal="center" vertical="center"/>
    </xf>
    <xf numFmtId="170" fontId="154" fillId="27" borderId="79" xfId="19344" applyNumberFormat="true" applyFont="true" applyFill="true" applyBorder="true" applyAlignment="true">
      <alignment horizontal="center" vertical="center"/>
    </xf>
    <xf numFmtId="170" fontId="154" fillId="27" borderId="51" xfId="19344" applyNumberFormat="true" applyFont="true" applyFill="true" applyBorder="true" applyAlignment="true">
      <alignment horizontal="center" vertical="center"/>
    </xf>
    <xf numFmtId="170" fontId="154" fillId="27" borderId="94" xfId="19344" applyNumberFormat="true" applyFont="true" applyFill="true" applyBorder="true" applyAlignment="true">
      <alignment horizontal="center" vertical="center"/>
    </xf>
    <xf numFmtId="170" fontId="154" fillId="27" borderId="87" xfId="19344" applyNumberFormat="true" applyFont="true" applyFill="true" applyBorder="true" applyAlignment="true">
      <alignment horizontal="center" vertical="center"/>
    </xf>
    <xf numFmtId="170" fontId="154" fillId="27" borderId="68" xfId="19344" applyNumberFormat="true" applyFont="true" applyFill="true" applyBorder="true" applyAlignment="true">
      <alignment horizontal="center" vertical="center"/>
    </xf>
    <xf numFmtId="170" fontId="154" fillId="27" borderId="80" xfId="19344" applyNumberFormat="true" applyFont="true" applyFill="true" applyBorder="true" applyAlignment="true">
      <alignment horizontal="center" vertical="center"/>
    </xf>
    <xf numFmtId="170" fontId="154" fillId="27" borderId="50" xfId="19344" applyNumberFormat="true" applyFont="true" applyFill="true" applyBorder="true" applyAlignment="true">
      <alignment horizontal="center" vertical="center"/>
    </xf>
    <xf numFmtId="170" fontId="154" fillId="27" borderId="95" xfId="19344" applyNumberFormat="true" applyFont="true" applyFill="true" applyBorder="true" applyAlignment="true">
      <alignment horizontal="center" vertical="center"/>
    </xf>
    <xf numFmtId="170" fontId="154" fillId="27" borderId="88" xfId="19344" applyNumberFormat="true" applyFont="true" applyFill="true" applyBorder="true" applyAlignment="true">
      <alignment horizontal="center" vertical="center"/>
    </xf>
    <xf numFmtId="170" fontId="154" fillId="27" borderId="69" xfId="19344" applyNumberFormat="true" applyFont="true" applyFill="true" applyBorder="true" applyAlignment="true">
      <alignment horizontal="center" vertical="center"/>
    </xf>
    <xf numFmtId="0" fontId="150" fillId="3" borderId="109" xfId="39973" applyFont="true" applyBorder="true" applyAlignment="true">
      <alignment horizontal="center" vertical="center"/>
    </xf>
    <xf numFmtId="0" fontId="150" fillId="3" borderId="52" xfId="39974" applyFont="true" applyBorder="true" applyAlignment="true">
      <alignment horizontal="center" vertical="center"/>
    </xf>
    <xf numFmtId="0" fontId="150" fillId="3" borderId="96" xfId="39975" applyFont="true" applyBorder="true" applyAlignment="true">
      <alignment horizontal="center" vertical="center"/>
    </xf>
    <xf numFmtId="0" fontId="150" fillId="3" borderId="109" xfId="40033" applyFont="true" applyBorder="true" applyAlignment="true">
      <alignment horizontal="center" vertical="center"/>
    </xf>
    <xf numFmtId="0" fontId="150" fillId="3" borderId="52" xfId="40034" applyFont="true" applyBorder="true" applyAlignment="true">
      <alignment horizontal="center" vertical="center"/>
    </xf>
    <xf numFmtId="0" fontId="150" fillId="3" borderId="96" xfId="40035" applyFont="true" applyBorder="true" applyAlignment="true">
      <alignment horizontal="center" vertical="center"/>
    </xf>
    <xf numFmtId="0" fontId="150" fillId="3" borderId="109" xfId="40093" applyFont="true" applyBorder="true" applyAlignment="true">
      <alignment horizontal="center" vertical="center"/>
    </xf>
    <xf numFmtId="0" fontId="150" fillId="3" borderId="52" xfId="40094" applyFont="true" applyBorder="true" applyAlignment="true">
      <alignment horizontal="center" vertical="center"/>
    </xf>
    <xf numFmtId="0" fontId="150" fillId="3" borderId="96" xfId="40095" applyFont="true" applyBorder="true" applyAlignment="true">
      <alignment horizontal="center" vertical="center"/>
    </xf>
    <xf numFmtId="170" fontId="154" fillId="27" borderId="10" xfId="19344" applyNumberFormat="true" applyFont="true" applyFill="true" applyAlignment="true">
      <alignment horizontal="right" vertical="top"/>
    </xf>
    <xf numFmtId="0" fontId="150" fillId="3" borderId="109" xfId="40153" applyFont="true" applyBorder="true" applyAlignment="true">
      <alignment horizontal="center" vertical="center"/>
    </xf>
    <xf numFmtId="0" fontId="150" fillId="3" borderId="52" xfId="40154" applyFont="true" applyBorder="true" applyAlignment="true">
      <alignment horizontal="center" vertical="center"/>
    </xf>
    <xf numFmtId="0" fontId="150" fillId="3" borderId="96" xfId="40155" applyFont="true" applyBorder="true" applyAlignment="true">
      <alignment horizontal="center" vertical="center"/>
    </xf>
    <xf numFmtId="0" fontId="150" fillId="3" borderId="109" xfId="40213" applyFont="true" applyBorder="true" applyAlignment="true">
      <alignment horizontal="center" vertical="center"/>
    </xf>
    <xf numFmtId="0" fontId="150" fillId="3" borderId="52" xfId="40214" applyFont="true" applyBorder="true" applyAlignment="true">
      <alignment horizontal="center" vertical="center"/>
    </xf>
    <xf numFmtId="0" fontId="150" fillId="3" borderId="96" xfId="40215" applyFont="true" applyBorder="true" applyAlignment="true">
      <alignment horizontal="center" vertical="center"/>
    </xf>
    <xf numFmtId="0" fontId="150" fillId="3" borderId="109" xfId="40273" applyFont="true" applyBorder="true" applyAlignment="true">
      <alignment horizontal="center" vertical="center"/>
    </xf>
    <xf numFmtId="0" fontId="150" fillId="3" borderId="52" xfId="40274" applyFont="true" applyBorder="true" applyAlignment="true">
      <alignment horizontal="center" vertical="center"/>
    </xf>
    <xf numFmtId="0" fontId="150" fillId="3" borderId="96" xfId="40275" applyFont="true" applyBorder="true" applyAlignment="true">
      <alignment horizontal="center" vertical="center"/>
    </xf>
    <xf numFmtId="0" fontId="135" fillId="15" borderId="10" xfId="19344" applyFont="true" applyFill="true" applyAlignment="true">
      <alignment vertical="top"/>
    </xf>
    <xf numFmtId="0" fontId="135" fillId="0" borderId="10" xfId="19344" applyFont="true" applyFill="true" applyBorder="true" applyAlignment="true">
      <alignment vertical="top"/>
    </xf>
    <xf numFmtId="0" fontId="23" fillId="0" borderId="10" xfId="19344" applyFill="true" applyBorder="true" applyAlignment="true">
      <alignment vertical="top"/>
    </xf>
    <xf numFmtId="0" fontId="0" fillId="0" borderId="0" xfId="0" applyAlignment="true"/>
    <xf numFmtId="0" fontId="115" fillId="3" borderId="10" xfId="19344" applyFont="true" applyAlignment="true"/>
    <xf numFmtId="3" fontId="23" fillId="3" borderId="10" xfId="19344" applyNumberFormat="true" applyAlignment="true"/>
    <xf numFmtId="0" fontId="150" fillId="26" borderId="58" xfId="40532" applyFont="true" applyFill="true" applyBorder="true" applyAlignment="true">
      <alignment horizontal="left" vertical="center"/>
    </xf>
    <xf numFmtId="0" fontId="150" fillId="26" borderId="59" xfId="40538" applyFont="true" applyFill="true" applyBorder="true" applyAlignment="true">
      <alignment horizontal="left" vertical="center"/>
    </xf>
    <xf numFmtId="0" fontId="150" fillId="26" borderId="60" xfId="40544" applyFont="true" applyFill="true" applyBorder="true" applyAlignment="true">
      <alignment horizontal="left" vertical="center"/>
    </xf>
    <xf numFmtId="0" fontId="150" fillId="3" borderId="10" xfId="40088" applyFont="true" applyBorder="true" applyAlignment="true">
      <alignment horizontal="center" vertical="center"/>
    </xf>
    <xf numFmtId="0" fontId="150"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49" fillId="28" borderId="61" xfId="40112" applyNumberFormat="true" applyFont="true" applyFill="true" applyBorder="true" applyAlignment="true">
      <alignment horizontal="center" vertical="center"/>
    </xf>
    <xf numFmtId="168" fontId="149" fillId="28" borderId="62" xfId="40114" applyNumberFormat="true" applyFont="true" applyFill="true" applyBorder="true" applyAlignment="true">
      <alignment horizontal="center" vertical="center"/>
    </xf>
    <xf numFmtId="168" fontId="149" fillId="28" borderId="56" xfId="40124" applyNumberFormat="true" applyFont="true" applyFill="true" applyBorder="true" applyAlignment="true">
      <alignment horizontal="center" vertical="center"/>
    </xf>
    <xf numFmtId="168" fontId="149" fillId="28" borderId="64" xfId="40126" applyNumberFormat="true" applyFont="true" applyFill="true" applyBorder="true" applyAlignment="true">
      <alignment horizontal="center" vertical="center"/>
    </xf>
    <xf numFmtId="168" fontId="149" fillId="28" borderId="71" xfId="40244" applyNumberFormat="true" applyFont="true" applyFill="true" applyBorder="true" applyAlignment="true">
      <alignment horizontal="center" vertical="center"/>
    </xf>
    <xf numFmtId="168" fontId="149" fillId="28" borderId="72" xfId="40246" applyNumberFormat="true" applyFont="true" applyFill="true" applyBorder="true" applyAlignment="true">
      <alignment horizontal="center" vertical="center"/>
    </xf>
    <xf numFmtId="168" fontId="149" fillId="28" borderId="56" xfId="40244" applyNumberFormat="true" applyFont="true" applyFill="true" applyBorder="true" applyAlignment="true">
      <alignment horizontal="center" vertical="center"/>
    </xf>
    <xf numFmtId="168" fontId="149" fillId="28" borderId="64" xfId="40246" applyNumberFormat="true" applyFont="true" applyFill="true" applyBorder="true" applyAlignment="true">
      <alignment horizontal="center" vertical="center"/>
    </xf>
    <xf numFmtId="168" fontId="149" fillId="28" borderId="56" xfId="40304" applyNumberFormat="true" applyFont="true" applyFill="true" applyBorder="true" applyAlignment="true">
      <alignment horizontal="center" vertical="center"/>
    </xf>
    <xf numFmtId="168" fontId="149" fillId="28" borderId="64" xfId="40306" applyNumberFormat="true" applyFont="true" applyFill="true" applyBorder="true" applyAlignment="true">
      <alignment horizontal="center" vertical="center"/>
    </xf>
    <xf numFmtId="0" fontId="23" fillId="3" borderId="10" xfId="19344" applyAlignment="true">
      <alignment horizontal="center" vertical="center"/>
    </xf>
    <xf numFmtId="0" fontId="23" fillId="0" borderId="10" xfId="19344" applyFill="true" applyBorder="true" applyAlignment="true">
      <alignment horizontal="center" vertical="center"/>
    </xf>
    <xf numFmtId="0" fontId="0" fillId="0" borderId="11" xfId="0" applyFill="true" applyBorder="true" applyAlignment="true">
      <alignment vertical="center"/>
    </xf>
    <xf numFmtId="0" fontId="150" fillId="3" borderId="75" xfId="39979" applyFont="true" applyBorder="true" applyAlignment="true">
      <alignment horizontal="center" vertical="center" wrapText="true"/>
    </xf>
    <xf numFmtId="0" fontId="150" fillId="3" borderId="90" xfId="39981" applyFont="true" applyBorder="true" applyAlignment="true">
      <alignment horizontal="center" vertical="center" wrapText="true"/>
    </xf>
    <xf numFmtId="0" fontId="150" fillId="3" borderId="75" xfId="39980" applyFont="true" applyBorder="true" applyAlignment="true">
      <alignment horizontal="center" vertical="center" wrapText="true"/>
    </xf>
    <xf numFmtId="0" fontId="150" fillId="3" borderId="75" xfId="40039" applyFont="true" applyBorder="true" applyAlignment="true">
      <alignment horizontal="center" vertical="center" wrapText="true"/>
    </xf>
    <xf numFmtId="0" fontId="150" fillId="3" borderId="90" xfId="40041" applyFont="true" applyBorder="true" applyAlignment="true">
      <alignment horizontal="center" vertical="center" wrapText="true"/>
    </xf>
    <xf numFmtId="0" fontId="150" fillId="3" borderId="75" xfId="40099" applyFont="true" applyBorder="true" applyAlignment="true">
      <alignment horizontal="center" vertical="center" wrapText="true"/>
    </xf>
    <xf numFmtId="0" fontId="150" fillId="3" borderId="90" xfId="40101" applyFont="true" applyBorder="true" applyAlignment="true">
      <alignment horizontal="center" vertical="center" wrapText="true"/>
    </xf>
    <xf numFmtId="168" fontId="149" fillId="28" borderId="76" xfId="40111" applyNumberFormat="true" applyFont="true" applyFill="true" applyBorder="true" applyAlignment="true">
      <alignment horizontal="center" vertical="center"/>
    </xf>
    <xf numFmtId="168" fontId="149" fillId="28" borderId="91" xfId="40113" applyNumberFormat="true" applyFont="true" applyFill="true" applyBorder="true" applyAlignment="true">
      <alignment horizontal="center" vertical="center"/>
    </xf>
    <xf numFmtId="168" fontId="149" fillId="28" borderId="77" xfId="40123" applyNumberFormat="true" applyFont="true" applyFill="true" applyBorder="true" applyAlignment="true">
      <alignment horizontal="center" vertical="center"/>
    </xf>
    <xf numFmtId="168" fontId="149" fillId="28" borderId="92" xfId="40125" applyNumberFormat="true" applyFont="true" applyFill="true" applyBorder="true" applyAlignment="true">
      <alignment horizontal="center" vertical="center"/>
    </xf>
    <xf numFmtId="168" fontId="149" fillId="28" borderId="84" xfId="40123" applyNumberFormat="true" applyFont="true" applyFill="true" applyBorder="true" applyAlignment="true">
      <alignment horizontal="center" vertical="center"/>
    </xf>
    <xf numFmtId="168" fontId="149" fillId="28" borderId="85" xfId="40124" applyNumberFormat="true" applyFont="true" applyFill="true" applyBorder="true" applyAlignment="true">
      <alignment horizontal="center" vertical="center"/>
    </xf>
    <xf numFmtId="168" fontId="149" fillId="28" borderId="97" xfId="40125" applyNumberFormat="true" applyFont="true" applyFill="true" applyBorder="true" applyAlignment="true">
      <alignment horizontal="center" vertical="center"/>
    </xf>
    <xf numFmtId="0" fontId="150" fillId="3" borderId="75" xfId="40040" applyFont="true" applyBorder="true" applyAlignment="true">
      <alignment horizontal="center" vertical="center" wrapText="true"/>
    </xf>
    <xf numFmtId="0" fontId="150" fillId="3" borderId="75" xfId="40100" applyFont="true" applyBorder="true" applyAlignment="true">
      <alignment horizontal="center" vertical="center" wrapText="true"/>
    </xf>
    <xf numFmtId="168" fontId="149" fillId="28" borderId="76" xfId="40112" applyNumberFormat="true" applyFont="true" applyFill="true" applyBorder="true" applyAlignment="true">
      <alignment horizontal="center" vertical="center"/>
    </xf>
    <xf numFmtId="168" fontId="149" fillId="28" borderId="77" xfId="40124" applyNumberFormat="true" applyFont="true" applyFill="true" applyBorder="true" applyAlignment="true">
      <alignment horizontal="center" vertical="center"/>
    </xf>
    <xf numFmtId="168" fontId="149" fillId="28" borderId="84" xfId="40124" applyNumberFormat="true" applyFont="true" applyFill="true" applyBorder="true" applyAlignment="true">
      <alignment horizontal="center" vertical="center"/>
    </xf>
    <xf numFmtId="168" fontId="149" fillId="28" borderId="86" xfId="40126" applyNumberFormat="true" applyFont="true" applyFill="true" applyBorder="true" applyAlignment="true">
      <alignment horizontal="center" vertical="center"/>
    </xf>
    <xf numFmtId="0" fontId="150" fillId="3" borderId="75" xfId="40159" applyFont="true" applyBorder="true" applyAlignment="true">
      <alignment horizontal="center" vertical="center" wrapText="true"/>
    </xf>
    <xf numFmtId="0" fontId="150" fillId="3" borderId="90" xfId="40161" applyFont="true" applyBorder="true" applyAlignment="true">
      <alignment horizontal="center" vertical="center" wrapText="true"/>
    </xf>
    <xf numFmtId="0" fontId="150" fillId="3" borderId="75" xfId="40160" applyFont="true" applyBorder="true" applyAlignment="true">
      <alignment horizontal="center" vertical="center" wrapText="true"/>
    </xf>
    <xf numFmtId="0" fontId="150" fillId="3" borderId="75" xfId="40219" applyFont="true" applyBorder="true" applyAlignment="true">
      <alignment horizontal="center" vertical="center" wrapText="true"/>
    </xf>
    <xf numFmtId="0" fontId="150" fillId="3" borderId="90" xfId="40221" applyFont="true" applyBorder="true" applyAlignment="true">
      <alignment horizontal="center" vertical="center" wrapText="true"/>
    </xf>
    <xf numFmtId="168" fontId="149" fillId="28" borderId="81" xfId="40243" applyNumberFormat="true" applyFont="true" applyFill="true" applyBorder="true" applyAlignment="true">
      <alignment horizontal="center" vertical="center"/>
    </xf>
    <xf numFmtId="168" fontId="149" fillId="28" borderId="98" xfId="40245" applyNumberFormat="true" applyFont="true" applyFill="true" applyBorder="true" applyAlignment="true">
      <alignment horizontal="center" vertical="center"/>
    </xf>
    <xf numFmtId="168" fontId="149" fillId="28" borderId="77" xfId="40243" applyNumberFormat="true" applyFont="true" applyFill="true" applyBorder="true" applyAlignment="true">
      <alignment horizontal="center" vertical="center"/>
    </xf>
    <xf numFmtId="168" fontId="149" fillId="28" borderId="92" xfId="40245" applyNumberFormat="true" applyFont="true" applyFill="true" applyBorder="true" applyAlignment="true">
      <alignment horizontal="center" vertical="center"/>
    </xf>
    <xf numFmtId="0" fontId="150" fillId="3" borderId="75" xfId="40279" applyFont="true" applyBorder="true" applyAlignment="true">
      <alignment horizontal="center" vertical="center" wrapText="true"/>
    </xf>
    <xf numFmtId="0" fontId="150" fillId="3" borderId="90" xfId="40281" applyFont="true" applyBorder="true" applyAlignment="true">
      <alignment horizontal="center" vertical="center" wrapText="true"/>
    </xf>
    <xf numFmtId="168" fontId="149" fillId="28" borderId="77" xfId="40303" applyNumberFormat="true" applyFont="true" applyFill="true" applyBorder="true" applyAlignment="true">
      <alignment horizontal="center" vertical="center"/>
    </xf>
    <xf numFmtId="168" fontId="149" fillId="28" borderId="92" xfId="40305" applyNumberFormat="true" applyFont="true" applyFill="true" applyBorder="true" applyAlignment="true">
      <alignment horizontal="center" vertical="center"/>
    </xf>
    <xf numFmtId="168" fontId="149" fillId="28" borderId="84" xfId="40303" applyNumberFormat="true" applyFont="true" applyFill="true" applyBorder="true" applyAlignment="true">
      <alignment horizontal="center" vertical="center"/>
    </xf>
    <xf numFmtId="168" fontId="149" fillId="28" borderId="85" xfId="40304" applyNumberFormat="true" applyFont="true" applyFill="true" applyBorder="true" applyAlignment="true">
      <alignment horizontal="center" vertical="center"/>
    </xf>
    <xf numFmtId="168" fontId="149" fillId="28" borderId="97" xfId="40305" applyNumberFormat="true" applyFont="true" applyFill="true" applyBorder="true" applyAlignment="true">
      <alignment horizontal="center" vertical="center"/>
    </xf>
    <xf numFmtId="0" fontId="150" fillId="3" borderId="75" xfId="40220" applyFont="true" applyBorder="true" applyAlignment="true">
      <alignment horizontal="center" vertical="center" wrapText="true"/>
    </xf>
    <xf numFmtId="168" fontId="149" fillId="28" borderId="81" xfId="40244" applyNumberFormat="true" applyFont="true" applyFill="true" applyBorder="true" applyAlignment="true">
      <alignment horizontal="center" vertical="center"/>
    </xf>
    <xf numFmtId="168" fontId="149" fillId="28" borderId="77" xfId="40244" applyNumberFormat="true" applyFont="true" applyFill="true" applyBorder="true" applyAlignment="true">
      <alignment horizontal="center" vertical="center"/>
    </xf>
    <xf numFmtId="0" fontId="150" fillId="3" borderId="75" xfId="40280" applyFont="true" applyBorder="true" applyAlignment="true">
      <alignment horizontal="center" vertical="center" wrapText="true"/>
    </xf>
    <xf numFmtId="168" fontId="149" fillId="28" borderId="77" xfId="40304" applyNumberFormat="true" applyFont="true" applyFill="true" applyBorder="true" applyAlignment="true">
      <alignment horizontal="center" vertical="center"/>
    </xf>
    <xf numFmtId="168" fontId="149" fillId="28" borderId="84" xfId="40304" applyNumberFormat="true" applyFont="true" applyFill="true" applyBorder="true" applyAlignment="true">
      <alignment horizontal="center" vertical="center"/>
    </xf>
    <xf numFmtId="168" fontId="149" fillId="28" borderId="84" xfId="40244" applyNumberFormat="true" applyFont="true" applyFill="true" applyBorder="true" applyAlignment="true">
      <alignment horizontal="center" vertical="center"/>
    </xf>
    <xf numFmtId="168" fontId="149" fillId="28" borderId="85" xfId="40244" applyNumberFormat="true" applyFont="true" applyFill="true" applyBorder="true" applyAlignment="true">
      <alignment horizontal="center" vertical="center"/>
    </xf>
    <xf numFmtId="168" fontId="149" fillId="28" borderId="86" xfId="40246" applyNumberFormat="true" applyFont="true" applyFill="true" applyBorder="true" applyAlignment="true">
      <alignment horizontal="center" vertical="center"/>
    </xf>
    <xf numFmtId="168" fontId="149" fillId="28" borderId="97" xfId="40245" applyNumberFormat="true" applyFont="true" applyFill="true" applyBorder="true" applyAlignment="true">
      <alignment horizontal="center" vertical="center"/>
    </xf>
    <xf numFmtId="168" fontId="149" fillId="28" borderId="84" xfId="40243" applyNumberFormat="true" applyFont="true" applyFill="true" applyBorder="true" applyAlignment="true">
      <alignment horizontal="center" vertical="center"/>
    </xf>
    <xf numFmtId="168" fontId="149" fillId="28" borderId="86" xfId="40306" applyNumberFormat="true" applyFont="true" applyFill="true" applyBorder="true" applyAlignment="true">
      <alignment horizontal="center" vertical="center"/>
    </xf>
    <xf numFmtId="0" fontId="150" fillId="3" borderId="75" xfId="40339" applyFont="true" applyBorder="true" applyAlignment="true">
      <alignment horizontal="center" vertical="center" wrapText="true"/>
    </xf>
    <xf numFmtId="0" fontId="150" fillId="3" borderId="90" xfId="40341" applyFont="true" applyBorder="true" applyAlignment="true">
      <alignment horizontal="center" vertical="center" wrapText="true"/>
    </xf>
    <xf numFmtId="0" fontId="150" fillId="3" borderId="75" xfId="40340" applyFont="true" applyBorder="true" applyAlignment="true">
      <alignment horizontal="center" vertical="center" wrapText="true"/>
    </xf>
    <xf numFmtId="0" fontId="150" fillId="3" borderId="75" xfId="40407" applyFont="true" applyBorder="true" applyAlignment="true">
      <alignment horizontal="center" vertical="center" wrapText="true"/>
    </xf>
    <xf numFmtId="0" fontId="150" fillId="3" borderId="90" xfId="40409" applyFont="true" applyBorder="true" applyAlignment="true">
      <alignment horizontal="center" vertical="center" wrapText="true"/>
    </xf>
    <xf numFmtId="0" fontId="150" fillId="3" borderId="75" xfId="40408" applyFont="true" applyBorder="true" applyAlignment="true">
      <alignment horizontal="center" vertical="center" wrapText="true"/>
    </xf>
    <xf numFmtId="168" fontId="114" fillId="28" borderId="76" xfId="40171" applyNumberFormat="true" applyFont="true" applyFill="true" applyBorder="true" applyAlignment="true">
      <alignment horizontal="center" vertical="center"/>
    </xf>
    <xf numFmtId="168" fontId="114" fillId="28" borderId="77" xfId="40183" applyNumberFormat="true" applyFont="true" applyFill="true" applyBorder="true" applyAlignment="true">
      <alignment horizontal="center" vertical="center"/>
    </xf>
    <xf numFmtId="168" fontId="114" fillId="28" borderId="76" xfId="40291" applyNumberFormat="true" applyFont="true" applyFill="true" applyBorder="true" applyAlignment="true">
      <alignment horizontal="center" vertical="center"/>
    </xf>
    <xf numFmtId="168" fontId="114" fillId="28" borderId="77" xfId="40303" applyNumberFormat="true" applyFont="true" applyFill="true" applyBorder="true" applyAlignment="true">
      <alignment horizontal="center" vertical="center"/>
    </xf>
    <xf numFmtId="168" fontId="114" fillId="28" borderId="61" xfId="40172" applyNumberFormat="true" applyFont="true" applyFill="true" applyBorder="true" applyAlignment="true">
      <alignment horizontal="center" vertical="center"/>
    </xf>
    <xf numFmtId="168" fontId="114" fillId="28" borderId="56" xfId="40184" applyNumberFormat="true" applyFont="true" applyFill="true" applyBorder="true" applyAlignment="true">
      <alignment horizontal="center" vertical="center"/>
    </xf>
    <xf numFmtId="168" fontId="114" fillId="28" borderId="61" xfId="40292" applyNumberFormat="true" applyFont="true" applyFill="true" applyBorder="true" applyAlignment="true">
      <alignment horizontal="center" vertical="center"/>
    </xf>
    <xf numFmtId="168" fontId="114" fillId="28" borderId="56" xfId="40304" applyNumberFormat="true" applyFont="true" applyFill="true" applyBorder="true" applyAlignment="true">
      <alignment horizontal="center" vertical="center"/>
    </xf>
    <xf numFmtId="168" fontId="114" fillId="28" borderId="91" xfId="40173" applyNumberFormat="true" applyFont="true" applyFill="true" applyBorder="true" applyAlignment="true">
      <alignment horizontal="center" vertical="center"/>
    </xf>
    <xf numFmtId="168" fontId="114" fillId="28" borderId="92" xfId="40185" applyNumberFormat="true" applyFont="true" applyFill="true" applyBorder="true" applyAlignment="true">
      <alignment horizontal="center" vertical="center"/>
    </xf>
    <xf numFmtId="168" fontId="114" fillId="28" borderId="91" xfId="40293" applyNumberFormat="true" applyFont="true" applyFill="true" applyBorder="true" applyAlignment="true">
      <alignment horizontal="center" vertical="center"/>
    </xf>
    <xf numFmtId="168" fontId="114" fillId="28" borderId="92" xfId="40305" applyNumberFormat="true" applyFont="true" applyFill="true" applyBorder="true" applyAlignment="true">
      <alignment horizontal="center" vertical="center"/>
    </xf>
    <xf numFmtId="168" fontId="114" fillId="28" borderId="76" xfId="40172" applyNumberFormat="true" applyFont="true" applyFill="true" applyBorder="true" applyAlignment="true">
      <alignment horizontal="center" vertical="center"/>
    </xf>
    <xf numFmtId="168" fontId="114" fillId="28" borderId="77" xfId="40184" applyNumberFormat="true" applyFont="true" applyFill="true" applyBorder="true" applyAlignment="true">
      <alignment horizontal="center" vertical="center"/>
    </xf>
    <xf numFmtId="168" fontId="114" fillId="28" borderId="76" xfId="40292" applyNumberFormat="true" applyFont="true" applyFill="true" applyBorder="true" applyAlignment="true">
      <alignment horizontal="center" vertical="center"/>
    </xf>
    <xf numFmtId="168" fontId="114" fillId="28" borderId="77" xfId="40304" applyNumberFormat="true" applyFont="true" applyFill="true" applyBorder="true" applyAlignment="true">
      <alignment horizontal="center" vertical="center"/>
    </xf>
    <xf numFmtId="168" fontId="114" fillId="28" borderId="62" xfId="40174" applyNumberFormat="true" applyFont="true" applyFill="true" applyBorder="true" applyAlignment="true">
      <alignment horizontal="center" vertical="center"/>
    </xf>
    <xf numFmtId="168" fontId="114" fillId="28" borderId="64" xfId="40186" applyNumberFormat="true" applyFont="true" applyFill="true" applyBorder="true" applyAlignment="true">
      <alignment horizontal="center" vertical="center"/>
    </xf>
    <xf numFmtId="168" fontId="114" fillId="28" borderId="62" xfId="40294" applyNumberFormat="true" applyFont="true" applyFill="true" applyBorder="true" applyAlignment="true">
      <alignment horizontal="center" vertical="center"/>
    </xf>
    <xf numFmtId="168" fontId="114" fillId="28" borderId="64" xfId="40306" applyNumberFormat="true" applyFont="true" applyFill="true" applyBorder="true" applyAlignment="true">
      <alignment horizontal="center" vertical="center"/>
    </xf>
    <xf numFmtId="0" fontId="23" fillId="27" borderId="10" xfId="19344" applyFill="true" applyAlignment="true">
      <alignment horizontal="center" wrapText="true"/>
    </xf>
    <xf numFmtId="0" fontId="174" fillId="27" borderId="10" xfId="19344" applyFont="true" applyFill="true" applyAlignment="true">
      <alignment horizontal="center" wrapText="true"/>
    </xf>
    <xf numFmtId="0" fontId="175" fillId="27" borderId="10" xfId="19344" applyFont="true" applyFill="true" applyAlignment="true">
      <alignment horizontal="center" wrapText="true"/>
    </xf>
    <xf numFmtId="0" fontId="23" fillId="3" borderId="10" xfId="19344" applyAlignment="true">
      <alignment wrapText="true"/>
    </xf>
    <xf numFmtId="0" fontId="23" fillId="3" borderId="10" xfId="19344" applyAlignment="true">
      <alignment wrapText="true"/>
    </xf>
    <xf numFmtId="0" fontId="150" fillId="26" borderId="59" xfId="40241" applyFont="true" applyFill="true" applyBorder="true" applyAlignment="true">
      <alignment horizontal="left" vertical="center" wrapText="true"/>
    </xf>
    <xf numFmtId="0" fontId="162" fillId="27" borderId="3" xfId="19344" applyFont="true" applyFill="true" applyBorder="true" applyAlignment="true"/>
    <xf numFmtId="0" fontId="163" fillId="27" borderId="3" xfId="19344" applyFont="true" applyFill="true" applyBorder="true" applyAlignment="true"/>
    <xf numFmtId="0" fontId="150" fillId="26" borderId="59" xfId="40301" applyFont="true" applyFill="true" applyBorder="true" applyAlignment="true">
      <alignment horizontal="left" vertical="center" wrapText="true"/>
    </xf>
    <xf numFmtId="0" fontId="23" fillId="15" borderId="10" xfId="19344" applyFill="true"/>
    <xf numFmtId="0" fontId="23" fillId="15" borderId="10" xfId="19344" applyFill="true" applyAlignment="true">
      <alignment vertical="center"/>
    </xf>
    <xf numFmtId="0" fontId="23" fillId="15" borderId="10" xfId="19344" applyFill="true" applyAlignment="true">
      <alignment vertical="center" wrapText="true"/>
    </xf>
    <xf numFmtId="0" fontId="23" fillId="27" borderId="10" xfId="19344" applyFill="true" applyAlignment="true">
      <alignment horizontal="center" vertical="center"/>
    </xf>
    <xf numFmtId="0" fontId="150" fillId="15" borderId="10" xfId="19405" applyFont="true" applyFill="true" applyAlignment="true">
      <alignment horizontal="left" vertical="center" wrapText="true"/>
    </xf>
    <xf numFmtId="0" fontId="150" fillId="3" borderId="57" xfId="45109" applyFont="true" applyBorder="true" applyAlignment="true">
      <alignment horizontal="center" wrapText="true"/>
    </xf>
    <xf numFmtId="0" fontId="150" fillId="26" borderId="58" xfId="45110" applyFont="true" applyFill="true" applyBorder="true" applyAlignment="true">
      <alignment horizontal="left" vertical="top" wrapText="true"/>
    </xf>
    <xf numFmtId="0" fontId="150" fillId="26" borderId="58" xfId="45111" applyFont="true" applyFill="true" applyBorder="true" applyAlignment="true">
      <alignment horizontal="left" vertical="top" wrapText="true"/>
    </xf>
    <xf numFmtId="168" fontId="149" fillId="3" borderId="58" xfId="45112" applyNumberFormat="true" applyFont="true" applyBorder="true" applyAlignment="true">
      <alignment horizontal="right" vertical="top"/>
    </xf>
    <xf numFmtId="0" fontId="150" fillId="26" borderId="59" xfId="45113" applyFont="true" applyFill="true" applyBorder="true" applyAlignment="true">
      <alignment horizontal="left" vertical="top" wrapText="true"/>
    </xf>
    <xf numFmtId="0" fontId="150" fillId="26" borderId="59" xfId="45114" applyFont="true" applyFill="true" applyBorder="true" applyAlignment="true">
      <alignment horizontal="left" vertical="top" wrapText="true"/>
    </xf>
    <xf numFmtId="168" fontId="149" fillId="3" borderId="59" xfId="45115" applyNumberFormat="true" applyFont="true" applyBorder="true" applyAlignment="true">
      <alignment horizontal="right" vertical="top"/>
    </xf>
    <xf numFmtId="0" fontId="150" fillId="26" borderId="60" xfId="45117" applyFont="true" applyFill="true" applyBorder="true" applyAlignment="true">
      <alignment horizontal="left" vertical="top" wrapText="true"/>
    </xf>
    <xf numFmtId="168" fontId="149" fillId="3" borderId="60" xfId="45118" applyNumberFormat="true" applyFont="true" applyBorder="true" applyAlignment="true">
      <alignment horizontal="right" vertical="top"/>
    </xf>
    <xf numFmtId="0" fontId="176" fillId="15" borderId="10" xfId="19444" applyFont="true" applyFill="true" applyAlignment="true">
      <alignment horizontal="center" vertical="center" wrapText="true"/>
    </xf>
    <xf numFmtId="0" fontId="176" fillId="15" borderId="10" xfId="19442" applyFont="true" applyFill="true" applyAlignment="true">
      <alignment horizontal="center" vertical="center"/>
    </xf>
    <xf numFmtId="0" fontId="176" fillId="15" borderId="10" xfId="19443" applyFont="true" applyFill="true" applyAlignment="true">
      <alignment horizontal="center" vertical="center" wrapText="true"/>
    </xf>
    <xf numFmtId="0" fontId="176" fillId="15" borderId="10" xfId="19466" applyFont="true" applyFill="true" applyAlignment="true">
      <alignment horizontal="center" vertical="center" wrapText="true"/>
    </xf>
    <xf numFmtId="0" fontId="176" fillId="15" borderId="10" xfId="19464" applyFont="true" applyFill="true" applyAlignment="true">
      <alignment horizontal="center" vertical="center"/>
    </xf>
    <xf numFmtId="0" fontId="176" fillId="15" borderId="10" xfId="19464" applyFont="true" applyFill="true" applyAlignment="true">
      <alignment horizontal="center" vertical="center" wrapText="true"/>
    </xf>
    <xf numFmtId="0" fontId="176" fillId="15" borderId="10" xfId="19465" applyFont="true" applyFill="true" applyAlignment="true">
      <alignment horizontal="center" vertical="center" wrapText="true"/>
    </xf>
    <xf numFmtId="0" fontId="23" fillId="15" borderId="10" xfId="19344" applyFill="true" applyAlignment="true">
      <alignment wrapText="true"/>
    </xf>
    <xf numFmtId="0" fontId="150" fillId="3" borderId="10" xfId="45125" applyFont="true" applyAlignment="true">
      <alignment horizontal="center" wrapText="true"/>
    </xf>
    <xf numFmtId="0" fontId="150" fillId="3" borderId="10" xfId="45126" applyFont="true" applyAlignment="true">
      <alignment horizontal="center" wrapText="true"/>
    </xf>
    <xf numFmtId="0" fontId="150" fillId="3" borderId="10" xfId="45127" applyFont="true" applyAlignment="true">
      <alignment horizontal="center" wrapText="true"/>
    </xf>
    <xf numFmtId="0" fontId="150" fillId="3" borderId="57" xfId="45128" applyFont="true" applyBorder="true" applyAlignment="true">
      <alignment horizontal="center"/>
    </xf>
    <xf numFmtId="0" fontId="150" fillId="3" borderId="57" xfId="45129" applyFont="true" applyBorder="true" applyAlignment="true">
      <alignment horizontal="center"/>
    </xf>
    <xf numFmtId="0" fontId="150" fillId="3" borderId="57" xfId="45130" applyFont="true" applyBorder="true" applyAlignment="true">
      <alignment horizontal="center"/>
    </xf>
    <xf numFmtId="0" fontId="150" fillId="3" borderId="57" xfId="45403" applyFont="true" applyBorder="true" applyAlignment="true">
      <alignment horizontal="center" wrapText="true"/>
    </xf>
    <xf numFmtId="0" fontId="150" fillId="26" borderId="58" xfId="45404" applyFont="true" applyFill="true" applyBorder="true" applyAlignment="true">
      <alignment horizontal="left" vertical="top" wrapText="true"/>
    </xf>
    <xf numFmtId="0" fontId="150" fillId="26" borderId="58" xfId="45405" applyFont="true" applyFill="true" applyBorder="true" applyAlignment="true">
      <alignment horizontal="left" vertical="top" wrapText="true"/>
    </xf>
    <xf numFmtId="168" fontId="149" fillId="3" borderId="58" xfId="45406" applyNumberFormat="true" applyFont="true" applyBorder="true" applyAlignment="true">
      <alignment horizontal="right" vertical="top"/>
    </xf>
    <xf numFmtId="0" fontId="150" fillId="26" borderId="59" xfId="45407" applyFont="true" applyFill="true" applyBorder="true" applyAlignment="true">
      <alignment horizontal="left" vertical="top" wrapText="true"/>
    </xf>
    <xf numFmtId="0" fontId="150" fillId="26" borderId="59" xfId="45408" applyFont="true" applyFill="true" applyBorder="true" applyAlignment="true">
      <alignment horizontal="left" vertical="top" wrapText="true"/>
    </xf>
    <xf numFmtId="168" fontId="149" fillId="3" borderId="59" xfId="45409" applyNumberFormat="true" applyFont="true" applyBorder="true" applyAlignment="true">
      <alignment horizontal="right" vertical="top"/>
    </xf>
    <xf numFmtId="0" fontId="150" fillId="26" borderId="60" xfId="45411" applyFont="true" applyFill="true" applyBorder="true" applyAlignment="true">
      <alignment horizontal="left" vertical="top" wrapText="true"/>
    </xf>
    <xf numFmtId="168" fontId="149" fillId="3" borderId="60" xfId="45412" applyNumberFormat="true" applyFont="true" applyBorder="true" applyAlignment="true">
      <alignment horizontal="right" vertical="top"/>
    </xf>
    <xf numFmtId="0" fontId="150" fillId="3" borderId="10" xfId="45419" applyFont="true" applyAlignment="true">
      <alignment horizontal="center" wrapText="true"/>
    </xf>
    <xf numFmtId="0" fontId="150" fillId="3" borderId="10" xfId="45420" applyFont="true" applyAlignment="true">
      <alignment horizontal="center" wrapText="true"/>
    </xf>
    <xf numFmtId="0" fontId="150" fillId="3" borderId="10" xfId="45421" applyFont="true" applyAlignment="true">
      <alignment horizontal="center" wrapText="true"/>
    </xf>
    <xf numFmtId="0" fontId="150" fillId="3" borderId="57" xfId="45422" applyFont="true" applyBorder="true" applyAlignment="true">
      <alignment horizontal="center"/>
    </xf>
    <xf numFmtId="0" fontId="150" fillId="3" borderId="57" xfId="45423" applyFont="true" applyBorder="true" applyAlignment="true">
      <alignment horizontal="center"/>
    </xf>
    <xf numFmtId="0" fontId="150" fillId="3" borderId="57" xfId="45424" applyFont="true" applyBorder="true" applyAlignment="true">
      <alignment horizontal="center"/>
    </xf>
    <xf numFmtId="164" fontId="114" fillId="3" borderId="27" xfId="19344" applyNumberFormat="true" applyFont="true" applyBorder="true" applyAlignment="true" applyProtection="true">
      <alignment horizontal="center"/>
      <protection locked="false"/>
    </xf>
    <xf numFmtId="1" fontId="114" fillId="3" borderId="28" xfId="19344" applyNumberFormat="true" applyFont="true" applyBorder="true" applyAlignment="true" applyProtection="true">
      <alignment horizontal="center"/>
      <protection locked="false"/>
    </xf>
    <xf numFmtId="164" fontId="114" fillId="3" borderId="30" xfId="19344" applyNumberFormat="true" applyFont="true" applyBorder="true" applyAlignment="true" applyProtection="true">
      <alignment horizontal="center"/>
      <protection locked="false"/>
    </xf>
    <xf numFmtId="1" fontId="114" fillId="3" borderId="31" xfId="19344" applyNumberFormat="true" applyFont="true" applyBorder="true" applyAlignment="true" applyProtection="true">
      <alignment horizontal="center"/>
      <protection locked="false"/>
    </xf>
    <xf numFmtId="164" fontId="114" fillId="3" borderId="33" xfId="19344" applyNumberFormat="true" applyFont="true" applyBorder="true" applyAlignment="true" applyProtection="true">
      <alignment horizontal="center"/>
      <protection locked="false"/>
    </xf>
    <xf numFmtId="1" fontId="114" fillId="3" borderId="34" xfId="19344" applyNumberFormat="true" applyFont="true" applyBorder="true" applyAlignment="true" applyProtection="true">
      <alignment horizontal="center"/>
      <protection locked="false"/>
    </xf>
    <xf numFmtId="0" fontId="23" fillId="15" borderId="10" xfId="19344" applyFill="true" applyAlignment="true">
      <alignment horizontal="right" vertical="top" wrapText="true"/>
    </xf>
    <xf numFmtId="0" fontId="150" fillId="3" borderId="57" xfId="45149" applyFont="true" applyBorder="true" applyAlignment="true">
      <alignment horizontal="right" vertical="top" wrapText="true"/>
    </xf>
    <xf numFmtId="0" fontId="150" fillId="3" borderId="57" xfId="45150" applyFont="true" applyBorder="true" applyAlignment="true">
      <alignment horizontal="right" vertical="top" wrapText="true"/>
    </xf>
    <xf numFmtId="0" fontId="150" fillId="3" borderId="57" xfId="45151" applyFont="true" applyBorder="true" applyAlignment="true">
      <alignment horizontal="right" vertical="top" wrapText="true"/>
    </xf>
    <xf numFmtId="0" fontId="150" fillId="3" borderId="117" xfId="45159" applyFont="true" applyBorder="true" applyAlignment="true">
      <alignment horizontal="right" vertical="top" wrapText="true"/>
    </xf>
    <xf numFmtId="0" fontId="150" fillId="3" borderId="54" xfId="45160" applyFont="true" applyBorder="true" applyAlignment="true">
      <alignment horizontal="right" vertical="top" wrapText="true"/>
    </xf>
    <xf numFmtId="0" fontId="150" fillId="3" borderId="55" xfId="45161" applyFont="true" applyBorder="true" applyAlignment="true">
      <alignment horizontal="right" vertical="top" wrapText="true"/>
    </xf>
    <xf numFmtId="0" fontId="150" fillId="3" borderId="117" xfId="45174" applyFont="true" applyBorder="true" applyAlignment="true">
      <alignment horizontal="right" vertical="top" wrapText="true"/>
    </xf>
    <xf numFmtId="0" fontId="150" fillId="3" borderId="54" xfId="45175" applyFont="true" applyBorder="true" applyAlignment="true">
      <alignment horizontal="right" vertical="top" wrapText="true"/>
    </xf>
    <xf numFmtId="0" fontId="150" fillId="3" borderId="55" xfId="45176" applyFont="true" applyBorder="true" applyAlignment="true">
      <alignment horizontal="right" vertical="top" wrapText="true"/>
    </xf>
    <xf numFmtId="0" fontId="150" fillId="3" borderId="117" xfId="45177" applyFont="true" applyBorder="true" applyAlignment="true">
      <alignment horizontal="right" vertical="top" wrapText="true"/>
    </xf>
    <xf numFmtId="0" fontId="150" fillId="3" borderId="54" xfId="45178" applyFont="true" applyBorder="true" applyAlignment="true">
      <alignment horizontal="right" vertical="top" wrapText="true"/>
    </xf>
    <xf numFmtId="0" fontId="150" fillId="3" borderId="55" xfId="45179" applyFont="true" applyBorder="true" applyAlignment="true">
      <alignment horizontal="right" vertical="top" wrapText="true"/>
    </xf>
    <xf numFmtId="0" fontId="150" fillId="3" borderId="10" xfId="45126" applyFont="true" applyAlignment="true">
      <alignment horizontal="right" vertical="top" wrapText="true"/>
    </xf>
    <xf numFmtId="0" fontId="150" fillId="3" borderId="10" xfId="45125" applyFont="true" applyAlignment="true">
      <alignment horizontal="right" vertical="top" wrapText="true"/>
    </xf>
    <xf numFmtId="0" fontId="150" fillId="3" borderId="10" xfId="45127" applyFont="true" applyAlignment="true">
      <alignment horizontal="right" vertical="top" wrapText="true"/>
    </xf>
    <xf numFmtId="0" fontId="23" fillId="3" borderId="10" xfId="19344" applyAlignment="true">
      <alignment horizontal="right" vertical="top" wrapText="true"/>
    </xf>
    <xf numFmtId="166" fontId="149" fillId="3" borderId="58" xfId="45132" applyNumberFormat="true" applyFont="true" applyBorder="true" applyAlignment="true">
      <alignment horizontal="right" vertical="top" wrapText="true"/>
    </xf>
    <xf numFmtId="166" fontId="149" fillId="3" borderId="58" xfId="45134" applyNumberFormat="true" applyFont="true" applyBorder="true" applyAlignment="true">
      <alignment horizontal="right" vertical="top" wrapText="true"/>
    </xf>
    <xf numFmtId="166" fontId="149" fillId="3" borderId="58" xfId="45136" applyNumberFormat="true" applyFont="true" applyBorder="true" applyAlignment="true">
      <alignment horizontal="right" vertical="top" wrapText="true"/>
    </xf>
    <xf numFmtId="166" fontId="149" fillId="3" borderId="59" xfId="45138" applyNumberFormat="true" applyFont="true" applyBorder="true" applyAlignment="true">
      <alignment horizontal="right" vertical="top" wrapText="true"/>
    </xf>
    <xf numFmtId="166" fontId="149" fillId="3" borderId="59" xfId="45140" applyNumberFormat="true" applyFont="true" applyBorder="true" applyAlignment="true">
      <alignment horizontal="right" vertical="top" wrapText="true"/>
    </xf>
    <xf numFmtId="166" fontId="149" fillId="3" borderId="59" xfId="45142" applyNumberFormat="true" applyFont="true" applyBorder="true" applyAlignment="true">
      <alignment horizontal="right" vertical="top" wrapText="true"/>
    </xf>
    <xf numFmtId="166" fontId="149" fillId="3" borderId="60" xfId="45144" applyNumberFormat="true" applyFont="true" applyBorder="true" applyAlignment="true">
      <alignment horizontal="right" vertical="top" wrapText="true"/>
    </xf>
    <xf numFmtId="166" fontId="149" fillId="3" borderId="60" xfId="45146" applyNumberFormat="true" applyFont="true" applyBorder="true" applyAlignment="true">
      <alignment horizontal="right" vertical="top" wrapText="true"/>
    </xf>
    <xf numFmtId="166" fontId="149" fillId="3" borderId="60" xfId="45148" applyNumberFormat="true" applyFont="true" applyBorder="true" applyAlignment="true">
      <alignment horizontal="right" vertical="top" wrapText="true"/>
    </xf>
    <xf numFmtId="167" fontId="149" fillId="3" borderId="59" xfId="45152" applyNumberFormat="true" applyFont="true" applyBorder="true" applyAlignment="true">
      <alignment horizontal="right" vertical="top" wrapText="true"/>
    </xf>
    <xf numFmtId="167" fontId="149" fillId="3" borderId="59" xfId="45153" applyNumberFormat="true" applyFont="true" applyBorder="true" applyAlignment="true">
      <alignment horizontal="right" vertical="top" wrapText="true"/>
    </xf>
    <xf numFmtId="167" fontId="149" fillId="3" borderId="59" xfId="45154" applyNumberFormat="true" applyFont="true" applyBorder="true" applyAlignment="true">
      <alignment horizontal="right" vertical="top" wrapText="true"/>
    </xf>
    <xf numFmtId="166" fontId="149" fillId="3" borderId="118" xfId="45167" applyNumberFormat="true" applyFont="true" applyBorder="true" applyAlignment="true">
      <alignment horizontal="right" vertical="top" wrapText="true"/>
    </xf>
    <xf numFmtId="166" fontId="149" fillId="3" borderId="119" xfId="45168" applyNumberFormat="true" applyFont="true" applyBorder="true" applyAlignment="true">
      <alignment horizontal="right" vertical="top" wrapText="true"/>
    </xf>
    <xf numFmtId="166" fontId="149" fillId="3" borderId="120" xfId="45169" applyNumberFormat="true" applyFont="true" applyBorder="true" applyAlignment="true">
      <alignment horizontal="right" vertical="top" wrapText="true"/>
    </xf>
    <xf numFmtId="166" fontId="149" fillId="3" borderId="118" xfId="45181" applyNumberFormat="true" applyFont="true" applyBorder="true" applyAlignment="true">
      <alignment horizontal="right" vertical="top" wrapText="true"/>
    </xf>
    <xf numFmtId="166" fontId="149" fillId="3" borderId="119" xfId="45182" applyNumberFormat="true" applyFont="true" applyBorder="true" applyAlignment="true">
      <alignment horizontal="right" vertical="top" wrapText="true"/>
    </xf>
    <xf numFmtId="166" fontId="149" fillId="3" borderId="120" xfId="45183" applyNumberFormat="true" applyFont="true" applyBorder="true" applyAlignment="true">
      <alignment horizontal="right" vertical="top" wrapText="true"/>
    </xf>
    <xf numFmtId="166" fontId="149" fillId="3" borderId="118" xfId="45185" applyNumberFormat="true" applyFont="true" applyBorder="true" applyAlignment="true">
      <alignment horizontal="right" vertical="top" wrapText="true"/>
    </xf>
    <xf numFmtId="166" fontId="149" fillId="3" borderId="119" xfId="45186" applyNumberFormat="true" applyFont="true" applyBorder="true" applyAlignment="true">
      <alignment horizontal="right" vertical="top" wrapText="true"/>
    </xf>
    <xf numFmtId="166" fontId="149" fillId="3" borderId="120" xfId="45187" applyNumberFormat="true" applyFont="true" applyBorder="true" applyAlignment="true">
      <alignment horizontal="right" vertical="top" wrapText="true"/>
    </xf>
    <xf numFmtId="0" fontId="150" fillId="3" borderId="57" xfId="45129" applyFont="true" applyBorder="true" applyAlignment="true">
      <alignment horizontal="right" vertical="top" wrapText="true"/>
    </xf>
    <xf numFmtId="0" fontId="150" fillId="3" borderId="57" xfId="45128" applyFont="true" applyBorder="true" applyAlignment="true">
      <alignment horizontal="right" vertical="top" wrapText="true"/>
    </xf>
    <xf numFmtId="0" fontId="150" fillId="3" borderId="57" xfId="45130" applyFont="true" applyBorder="true" applyAlignment="true">
      <alignment horizontal="right" vertical="top" wrapText="true"/>
    </xf>
    <xf numFmtId="0" fontId="150" fillId="3" borderId="57" xfId="45189" applyFont="true" applyBorder="true" applyAlignment="true">
      <alignment horizontal="right" vertical="top" wrapText="true"/>
    </xf>
    <xf numFmtId="166" fontId="149" fillId="3" borderId="121" xfId="45190" applyNumberFormat="true" applyFont="true" applyBorder="true" applyAlignment="true">
      <alignment horizontal="right" vertical="top" wrapText="true"/>
    </xf>
    <xf numFmtId="0" fontId="150" fillId="3" borderId="57" xfId="45192" applyFont="true" applyBorder="true" applyAlignment="true">
      <alignment horizontal="right" vertical="top" wrapText="true"/>
    </xf>
    <xf numFmtId="0" fontId="150" fillId="3" borderId="57" xfId="45194" applyFont="true" applyBorder="true" applyAlignment="true">
      <alignment horizontal="right" vertical="top" wrapText="true"/>
    </xf>
    <xf numFmtId="166" fontId="149" fillId="3" borderId="121" xfId="45195" applyNumberFormat="true" applyFont="true" applyBorder="true" applyAlignment="true">
      <alignment horizontal="right" vertical="top" wrapText="true"/>
    </xf>
    <xf numFmtId="166" fontId="149" fillId="3" borderId="121" xfId="45196" applyNumberFormat="true" applyFont="true" applyBorder="true" applyAlignment="true">
      <alignment horizontal="right" vertical="top" wrapText="true"/>
    </xf>
    <xf numFmtId="0" fontId="150" fillId="26" borderId="59" xfId="45431" applyFont="true" applyFill="true" applyBorder="true" applyAlignment="true">
      <alignment horizontal="right" vertical="top" wrapText="true"/>
    </xf>
    <xf numFmtId="0" fontId="150" fillId="26" borderId="60" xfId="45437" applyFont="true" applyFill="true" applyBorder="true" applyAlignment="true">
      <alignment horizontal="right" vertical="top" wrapText="true"/>
    </xf>
    <xf numFmtId="0" fontId="150" fillId="26" borderId="59" xfId="45435" applyFont="true" applyFill="true" applyBorder="true" applyAlignment="true">
      <alignment horizontal="right" vertical="top" wrapText="true"/>
    </xf>
    <xf numFmtId="0" fontId="150" fillId="26" borderId="60" xfId="45441" applyFont="true" applyFill="true" applyBorder="true" applyAlignment="true">
      <alignment horizontal="right" vertical="top" wrapText="true"/>
    </xf>
    <xf numFmtId="0" fontId="150" fillId="26" borderId="60" xfId="45443" applyFont="true" applyFill="true" applyBorder="true" applyAlignment="true">
      <alignment horizontal="right" vertical="top" wrapText="true"/>
    </xf>
    <xf numFmtId="0" fontId="150" fillId="3" borderId="57" xfId="45439" applyFont="true" applyBorder="true" applyAlignment="true">
      <alignment horizontal="right" vertical="top" wrapText="true"/>
    </xf>
    <xf numFmtId="0" fontId="150" fillId="3" borderId="57" xfId="45445" applyFont="true" applyBorder="true" applyAlignment="true">
      <alignment horizontal="right" vertical="top" wrapText="true"/>
    </xf>
    <xf numFmtId="0" fontId="150" fillId="3" borderId="57" xfId="45446" applyFont="true" applyBorder="true" applyAlignment="true">
      <alignment horizontal="right" vertical="top" wrapText="true"/>
    </xf>
    <xf numFmtId="0" fontId="150" fillId="3" borderId="117" xfId="45453" applyFont="true" applyBorder="true" applyAlignment="true">
      <alignment horizontal="right" vertical="top" wrapText="true"/>
    </xf>
    <xf numFmtId="0" fontId="150" fillId="3" borderId="54" xfId="45454" applyFont="true" applyBorder="true" applyAlignment="true">
      <alignment horizontal="right" vertical="top" wrapText="true"/>
    </xf>
    <xf numFmtId="0" fontId="150" fillId="3" borderId="55" xfId="45455" applyFont="true" applyBorder="true" applyAlignment="true">
      <alignment horizontal="right" vertical="top" wrapText="true"/>
    </xf>
    <xf numFmtId="0" fontId="150" fillId="3" borderId="10" xfId="45420" applyFont="true" applyAlignment="true">
      <alignment horizontal="right" vertical="top" wrapText="true"/>
    </xf>
    <xf numFmtId="0" fontId="150" fillId="3" borderId="117" xfId="45464" applyFont="true" applyBorder="true" applyAlignment="true">
      <alignment horizontal="right" vertical="top" wrapText="true"/>
    </xf>
    <xf numFmtId="0" fontId="150" fillId="3" borderId="54" xfId="45465" applyFont="true" applyBorder="true" applyAlignment="true">
      <alignment horizontal="right" vertical="top" wrapText="true"/>
    </xf>
    <xf numFmtId="0" fontId="150" fillId="3" borderId="55" xfId="45466" applyFont="true" applyBorder="true" applyAlignment="true">
      <alignment horizontal="right" vertical="top" wrapText="true"/>
    </xf>
    <xf numFmtId="0" fontId="150" fillId="3" borderId="117" xfId="45475" applyFont="true" applyBorder="true" applyAlignment="true">
      <alignment horizontal="right" vertical="top" wrapText="true"/>
    </xf>
    <xf numFmtId="0" fontId="150" fillId="3" borderId="54" xfId="45476" applyFont="true" applyBorder="true" applyAlignment="true">
      <alignment horizontal="right" vertical="top" wrapText="true"/>
    </xf>
    <xf numFmtId="0" fontId="150" fillId="3" borderId="55" xfId="45477" applyFont="true" applyBorder="true" applyAlignment="true">
      <alignment horizontal="right" vertical="top" wrapText="true"/>
    </xf>
    <xf numFmtId="0" fontId="150" fillId="3" borderId="10" xfId="45421" applyFont="true" applyAlignment="true">
      <alignment horizontal="right" vertical="top" wrapText="true"/>
    </xf>
    <xf numFmtId="0" fontId="150" fillId="3" borderId="10" xfId="45419" applyFont="true" applyAlignment="true">
      <alignment horizontal="right" vertical="top" wrapText="true"/>
    </xf>
    <xf numFmtId="0" fontId="150" fillId="3" borderId="57" xfId="45483" applyFont="true" applyBorder="true" applyAlignment="true">
      <alignment horizontal="right" vertical="top" wrapText="true"/>
    </xf>
    <xf numFmtId="0" fontId="150" fillId="3" borderId="57" xfId="45487" applyFont="true" applyBorder="true" applyAlignment="true">
      <alignment horizontal="right" vertical="top" wrapText="true"/>
    </xf>
    <xf numFmtId="0" fontId="150" fillId="3" borderId="57" xfId="45491" applyFont="true" applyBorder="true" applyAlignment="true">
      <alignment horizontal="right" vertical="top" wrapText="true"/>
    </xf>
    <xf numFmtId="166" fontId="149" fillId="3" borderId="58" xfId="45426" applyNumberFormat="true" applyFont="true" applyBorder="true" applyAlignment="true">
      <alignment horizontal="right" vertical="top" wrapText="true"/>
    </xf>
    <xf numFmtId="166" fontId="149" fillId="3" borderId="58" xfId="45428" applyNumberFormat="true" applyFont="true" applyBorder="true" applyAlignment="true">
      <alignment horizontal="right" vertical="top" wrapText="true"/>
    </xf>
    <xf numFmtId="166" fontId="149" fillId="3" borderId="58" xfId="45430" applyNumberFormat="true" applyFont="true" applyBorder="true" applyAlignment="true">
      <alignment horizontal="right" vertical="top" wrapText="true"/>
    </xf>
    <xf numFmtId="166" fontId="149" fillId="3" borderId="59" xfId="45432" applyNumberFormat="true" applyFont="true" applyBorder="true" applyAlignment="true">
      <alignment horizontal="right" vertical="top" wrapText="true"/>
    </xf>
    <xf numFmtId="166" fontId="149" fillId="3" borderId="59" xfId="45434" applyNumberFormat="true" applyFont="true" applyBorder="true" applyAlignment="true">
      <alignment horizontal="right" vertical="top" wrapText="true"/>
    </xf>
    <xf numFmtId="166" fontId="149" fillId="3" borderId="59" xfId="45436" applyNumberFormat="true" applyFont="true" applyBorder="true" applyAlignment="true">
      <alignment horizontal="right" vertical="top" wrapText="true"/>
    </xf>
    <xf numFmtId="166" fontId="149" fillId="3" borderId="60" xfId="45438" applyNumberFormat="true" applyFont="true" applyBorder="true" applyAlignment="true">
      <alignment horizontal="right" vertical="top" wrapText="true"/>
    </xf>
    <xf numFmtId="167" fontId="149" fillId="3" borderId="59" xfId="45440" applyNumberFormat="true" applyFont="true" applyBorder="true" applyAlignment="true">
      <alignment horizontal="right" vertical="top" wrapText="true"/>
    </xf>
    <xf numFmtId="166" fontId="149" fillId="3" borderId="60" xfId="45442" applyNumberFormat="true" applyFont="true" applyBorder="true" applyAlignment="true">
      <alignment horizontal="right" vertical="top" wrapText="true"/>
    </xf>
    <xf numFmtId="166" fontId="149" fillId="3" borderId="60" xfId="45444" applyNumberFormat="true" applyFont="true" applyBorder="true" applyAlignment="true">
      <alignment horizontal="right" vertical="top" wrapText="true"/>
    </xf>
    <xf numFmtId="167" fontId="149" fillId="3" borderId="59" xfId="45447" applyNumberFormat="true" applyFont="true" applyBorder="true" applyAlignment="true">
      <alignment horizontal="right" vertical="top" wrapText="true"/>
    </xf>
    <xf numFmtId="167" fontId="149" fillId="3" borderId="59" xfId="45448" applyNumberFormat="true" applyFont="true" applyBorder="true" applyAlignment="true">
      <alignment horizontal="right" vertical="top" wrapText="true"/>
    </xf>
    <xf numFmtId="166" fontId="149" fillId="3" borderId="118" xfId="45457" applyNumberFormat="true" applyFont="true" applyBorder="true" applyAlignment="true">
      <alignment horizontal="right" vertical="top" wrapText="true"/>
    </xf>
    <xf numFmtId="166" fontId="149" fillId="3" borderId="119" xfId="45458" applyNumberFormat="true" applyFont="true" applyBorder="true" applyAlignment="true">
      <alignment horizontal="right" vertical="top" wrapText="true"/>
    </xf>
    <xf numFmtId="166" fontId="149" fillId="3" borderId="120" xfId="45459" applyNumberFormat="true" applyFont="true" applyBorder="true" applyAlignment="true">
      <alignment horizontal="right" vertical="top" wrapText="true"/>
    </xf>
    <xf numFmtId="0" fontId="150" fillId="3" borderId="57" xfId="45423" applyFont="true" applyBorder="true" applyAlignment="true">
      <alignment horizontal="right" vertical="top" wrapText="true"/>
    </xf>
    <xf numFmtId="166" fontId="149" fillId="3" borderId="118" xfId="45472" applyNumberFormat="true" applyFont="true" applyBorder="true" applyAlignment="true">
      <alignment horizontal="right" vertical="top" wrapText="true"/>
    </xf>
    <xf numFmtId="166" fontId="149" fillId="3" borderId="119" xfId="45473" applyNumberFormat="true" applyFont="true" applyBorder="true" applyAlignment="true">
      <alignment horizontal="right" vertical="top" wrapText="true"/>
    </xf>
    <xf numFmtId="166" fontId="149" fillId="3" borderId="120" xfId="45474" applyNumberFormat="true" applyFont="true" applyBorder="true" applyAlignment="true">
      <alignment horizontal="right" vertical="top" wrapText="true"/>
    </xf>
    <xf numFmtId="166" fontId="149" fillId="3" borderId="118" xfId="45479" applyNumberFormat="true" applyFont="true" applyBorder="true" applyAlignment="true">
      <alignment horizontal="right" vertical="top" wrapText="true"/>
    </xf>
    <xf numFmtId="166" fontId="149" fillId="3" borderId="119" xfId="45480" applyNumberFormat="true" applyFont="true" applyBorder="true" applyAlignment="true">
      <alignment horizontal="right" vertical="top" wrapText="true"/>
    </xf>
    <xf numFmtId="166" fontId="149" fillId="3" borderId="120" xfId="45481" applyNumberFormat="true" applyFont="true" applyBorder="true" applyAlignment="true">
      <alignment horizontal="right" vertical="top" wrapText="true"/>
    </xf>
    <xf numFmtId="0" fontId="150" fillId="3" borderId="57" xfId="45424" applyFont="true" applyBorder="true" applyAlignment="true">
      <alignment horizontal="right" vertical="top" wrapText="true"/>
    </xf>
    <xf numFmtId="0" fontId="150" fillId="3" borderId="57" xfId="45422" applyFont="true" applyBorder="true" applyAlignment="true">
      <alignment horizontal="right" vertical="top" wrapText="true"/>
    </xf>
    <xf numFmtId="0" fontId="150" fillId="3" borderId="57" xfId="45484" applyFont="true" applyBorder="true" applyAlignment="true">
      <alignment horizontal="right" vertical="top" wrapText="true"/>
    </xf>
    <xf numFmtId="0" fontId="150" fillId="26" borderId="121" xfId="45456" applyFont="true" applyFill="true" applyBorder="true" applyAlignment="true">
      <alignment horizontal="right" vertical="top" wrapText="true"/>
    </xf>
    <xf numFmtId="166" fontId="149" fillId="3" borderId="121" xfId="45485" applyNumberFormat="true" applyFont="true" applyBorder="true" applyAlignment="true">
      <alignment horizontal="right" vertical="top" wrapText="true"/>
    </xf>
    <xf numFmtId="0" fontId="150" fillId="3" borderId="57" xfId="45488" applyFont="true" applyBorder="true" applyAlignment="true">
      <alignment horizontal="right" vertical="top" wrapText="true"/>
    </xf>
    <xf numFmtId="0" fontId="150" fillId="26" borderId="121" xfId="45471" applyFont="true" applyFill="true" applyBorder="true" applyAlignment="true">
      <alignment horizontal="right" vertical="top" wrapText="true"/>
    </xf>
    <xf numFmtId="166" fontId="149" fillId="3" borderId="121" xfId="45489" applyNumberFormat="true" applyFont="true" applyBorder="true" applyAlignment="true">
      <alignment horizontal="right" vertical="top" wrapText="true"/>
    </xf>
    <xf numFmtId="0" fontId="150" fillId="3" borderId="57" xfId="45492" applyFont="true" applyBorder="true" applyAlignment="true">
      <alignment horizontal="right" vertical="top" wrapText="true"/>
    </xf>
    <xf numFmtId="0" fontId="150" fillId="26" borderId="121" xfId="45478" applyFont="true" applyFill="true" applyBorder="true" applyAlignment="true">
      <alignment horizontal="right" vertical="top" wrapText="true"/>
    </xf>
    <xf numFmtId="166" fontId="149" fillId="3" borderId="121" xfId="45493" applyNumberFormat="true" applyFont="true" applyBorder="true" applyAlignment="true">
      <alignment horizontal="right" vertical="top" wrapText="true"/>
    </xf>
    <xf numFmtId="0" fontId="150" fillId="0" borderId="10" xfId="44970" applyFont="true" applyFill="true" applyBorder="true" applyAlignment="true">
      <alignment horizontal="left" vertical="top" wrapText="true"/>
    </xf>
    <xf numFmtId="0" fontId="150" fillId="0" borderId="10" xfId="44976" applyFont="true" applyFill="true" applyBorder="true" applyAlignment="true">
      <alignment horizontal="left" vertical="top" wrapText="true"/>
    </xf>
    <xf numFmtId="169" fontId="149" fillId="0" borderId="10" xfId="33366" applyNumberFormat="true" applyFont="true" applyFill="true" applyBorder="true" applyAlignment="true">
      <alignment horizontal="right" vertical="top"/>
    </xf>
    <xf numFmtId="0" fontId="150" fillId="0" borderId="10" xfId="44982" applyFont="true" applyFill="true" applyBorder="true" applyAlignment="true">
      <alignment horizontal="left" vertical="top" wrapText="true"/>
    </xf>
    <xf numFmtId="169" fontId="149" fillId="0" borderId="10" xfId="33369" applyNumberFormat="true" applyFont="true" applyFill="true" applyBorder="true" applyAlignment="true">
      <alignment horizontal="right" vertical="top"/>
    </xf>
    <xf numFmtId="0" fontId="154" fillId="0" borderId="10" xfId="19344" applyFont="true" applyFill="true" applyBorder="true" applyAlignment="true">
      <alignment horizontal="left" vertical="top"/>
    </xf>
    <xf numFmtId="170" fontId="154" fillId="0" borderId="10" xfId="19344" applyNumberFormat="true" applyFont="true" applyFill="true" applyBorder="true" applyAlignment="true">
      <alignment horizontal="right" vertical="top"/>
    </xf>
    <xf numFmtId="0" fontId="154" fillId="0" borderId="10" xfId="19344" applyFont="true" applyFill="true" applyBorder="true" applyAlignment="true">
      <alignment horizontal="left" wrapText="true"/>
    </xf>
    <xf numFmtId="0" fontId="154" fillId="0" borderId="10" xfId="19344" applyFont="true" applyFill="true" applyBorder="true" applyAlignment="true">
      <alignment horizontal="center" wrapText="true"/>
    </xf>
    <xf numFmtId="0" fontId="23" fillId="0" borderId="10" xfId="19344" applyFill="true" applyBorder="true" applyAlignment="true">
      <alignment horizontal="center" vertical="center" wrapText="true"/>
    </xf>
    <xf numFmtId="0" fontId="150" fillId="0" borderId="10" xfId="44969" applyFont="true" applyFill="true" applyBorder="true" applyAlignment="true">
      <alignment horizontal="left" vertical="top" wrapText="true"/>
    </xf>
    <xf numFmtId="0" fontId="150" fillId="0" borderId="10" xfId="44975" applyFont="true" applyFill="true" applyBorder="true" applyAlignment="true">
      <alignment horizontal="left" vertical="top" wrapText="true"/>
    </xf>
    <xf numFmtId="0" fontId="150" fillId="0" borderId="10" xfId="44981" applyFont="true" applyFill="true" applyBorder="true" applyAlignment="true">
      <alignment horizontal="left" vertical="top" wrapText="true"/>
    </xf>
    <xf numFmtId="0" fontId="150" fillId="0" borderId="10" xfId="45240" applyFont="true" applyFill="true" applyBorder="true" applyAlignment="true">
      <alignment horizontal="left" vertical="top" wrapText="true"/>
    </xf>
    <xf numFmtId="0" fontId="150" fillId="0" borderId="10" xfId="45246" applyFont="true" applyFill="true" applyBorder="true" applyAlignment="true">
      <alignment horizontal="left" vertical="top" wrapText="true"/>
    </xf>
    <xf numFmtId="0" fontId="150" fillId="0" borderId="10" xfId="45252" applyFont="true" applyFill="true" applyBorder="true" applyAlignment="true">
      <alignment horizontal="left" vertical="top" wrapText="true"/>
    </xf>
    <xf numFmtId="0" fontId="150" fillId="0" borderId="10" xfId="45239" applyFont="true" applyFill="true" applyBorder="true" applyAlignment="true">
      <alignment horizontal="left" vertical="top" wrapText="true"/>
    </xf>
    <xf numFmtId="0" fontId="150" fillId="0" borderId="10" xfId="45245" applyFont="true" applyFill="true" applyBorder="true" applyAlignment="true">
      <alignment horizontal="left" vertical="top" wrapText="true"/>
    </xf>
    <xf numFmtId="0" fontId="150" fillId="0" borderId="10" xfId="45251" applyFont="true" applyFill="true" applyBorder="true" applyAlignment="true">
      <alignment horizontal="left" vertical="top" wrapText="true"/>
    </xf>
    <xf numFmtId="0" fontId="23" fillId="15" borderId="10" xfId="19344" applyFill="true" applyBorder="true" applyAlignment="true">
      <alignment vertical="center" wrapText="true"/>
    </xf>
    <xf numFmtId="0" fontId="23" fillId="0" borderId="10" xfId="19344" applyFill="true" applyBorder="true" applyAlignment="true">
      <alignment vertical="center"/>
    </xf>
    <xf numFmtId="0" fontId="178" fillId="27" borderId="3" xfId="19344" applyFont="true" applyFill="true" applyBorder="true" applyAlignment="true">
      <alignment horizontal="left" wrapText="true"/>
    </xf>
    <xf numFmtId="0" fontId="178" fillId="27" borderId="4" xfId="19344" applyFont="true" applyFill="true" applyBorder="true" applyAlignment="true">
      <alignment wrapText="true"/>
    </xf>
    <xf numFmtId="0" fontId="178" fillId="3" borderId="4" xfId="19344" applyFont="true" applyBorder="true"/>
    <xf numFmtId="0" fontId="178" fillId="27" borderId="3" xfId="19344" applyFont="true" applyFill="true" applyBorder="true" applyAlignment="true">
      <alignment wrapText="true"/>
    </xf>
    <xf numFmtId="0" fontId="178" fillId="27" borderId="5" xfId="19344" applyFont="true" applyFill="true" applyBorder="true" applyAlignment="true">
      <alignment wrapText="true"/>
    </xf>
    <xf numFmtId="0" fontId="178" fillId="27" borderId="6" xfId="19344" applyFont="true" applyFill="true" applyBorder="true" applyAlignment="true">
      <alignment wrapText="true"/>
    </xf>
    <xf numFmtId="0" fontId="154" fillId="27" borderId="10" xfId="19344" applyFont="true" applyFill="true" applyAlignment="true">
      <alignment horizontal="left" vertical="center"/>
    </xf>
    <xf numFmtId="170" fontId="154" fillId="27" borderId="10" xfId="19344" applyNumberFormat="true" applyFont="true" applyFill="true" applyAlignment="true">
      <alignment horizontal="right" vertical="center"/>
    </xf>
    <xf numFmtId="0" fontId="23" fillId="15" borderId="10" xfId="19344" applyFill="true" applyBorder="true" applyAlignment="true">
      <alignment vertical="center"/>
    </xf>
    <xf numFmtId="0" fontId="150" fillId="15" borderId="10" xfId="19445" applyFont="true" applyFill="true" applyAlignment="true">
      <alignment horizontal="left" vertical="center" wrapText="true"/>
    </xf>
    <xf numFmtId="0" fontId="150" fillId="15" borderId="10" xfId="19446" applyFont="true" applyFill="true" applyAlignment="true">
      <alignment horizontal="left" vertical="center"/>
    </xf>
    <xf numFmtId="0" fontId="150" fillId="15" borderId="10" xfId="19451" applyFont="true" applyFill="true" applyAlignment="true">
      <alignment horizontal="center" vertical="center" wrapText="true"/>
    </xf>
    <xf numFmtId="0" fontId="150" fillId="15" borderId="10" xfId="19447" applyFont="true" applyFill="true" applyAlignment="true">
      <alignment horizontal="left" vertical="center" wrapText="true"/>
    </xf>
    <xf numFmtId="0" fontId="150" fillId="15" borderId="10" xfId="19448" applyFont="true" applyFill="true" applyAlignment="true">
      <alignment horizontal="left" vertical="center"/>
    </xf>
    <xf numFmtId="0" fontId="150" fillId="15" borderId="10" xfId="19452" applyFont="true" applyFill="true" applyAlignment="true">
      <alignment horizontal="center" vertical="center" wrapText="true"/>
    </xf>
    <xf numFmtId="0" fontId="150" fillId="15" borderId="10" xfId="19449" applyFont="true" applyFill="true" applyAlignment="true">
      <alignment horizontal="left" vertical="center" wrapText="true"/>
    </xf>
    <xf numFmtId="0" fontId="150" fillId="15" borderId="10" xfId="19450" applyFont="true" applyFill="true" applyAlignment="true">
      <alignment horizontal="left" vertical="center"/>
    </xf>
    <xf numFmtId="0" fontId="150" fillId="15" borderId="10" xfId="19453" applyFont="true" applyFill="true" applyAlignment="true">
      <alignment horizontal="center" vertical="center" wrapText="true"/>
    </xf>
    <xf numFmtId="0" fontId="150" fillId="15" borderId="10" xfId="19454" applyFont="true" applyFill="true" applyAlignment="true">
      <alignment horizontal="left" vertical="center" wrapText="true"/>
    </xf>
    <xf numFmtId="0" fontId="150" fillId="15" borderId="10" xfId="19457" applyFont="true" applyFill="true" applyAlignment="true">
      <alignment horizontal="left" vertical="center"/>
    </xf>
    <xf numFmtId="168" fontId="149" fillId="15" borderId="10" xfId="19461" applyNumberFormat="true" applyFont="true" applyFill="true" applyAlignment="true">
      <alignment horizontal="right" vertical="center" wrapText="true"/>
    </xf>
    <xf numFmtId="0" fontId="150" fillId="15" borderId="10" xfId="19455" applyFont="true" applyFill="true" applyAlignment="true">
      <alignment horizontal="left" vertical="center" wrapText="true"/>
    </xf>
    <xf numFmtId="0" fontId="150" fillId="15" borderId="10" xfId="19458" applyFont="true" applyFill="true" applyAlignment="true">
      <alignment horizontal="left" vertical="center"/>
    </xf>
    <xf numFmtId="168" fontId="149" fillId="15" borderId="10" xfId="19462" applyNumberFormat="true" applyFont="true" applyFill="true" applyAlignment="true">
      <alignment horizontal="right" vertical="center" wrapText="true"/>
    </xf>
    <xf numFmtId="0" fontId="150" fillId="15" borderId="10" xfId="19459" applyFont="true" applyFill="true" applyAlignment="true">
      <alignment horizontal="left" vertical="center"/>
    </xf>
    <xf numFmtId="0" fontId="150" fillId="15" borderId="10" xfId="19456" applyFont="true" applyFill="true" applyAlignment="true">
      <alignment horizontal="left" vertical="center" wrapText="true"/>
    </xf>
    <xf numFmtId="0" fontId="150" fillId="15" borderId="10" xfId="19460" applyFont="true" applyFill="true" applyAlignment="true">
      <alignment horizontal="left" vertical="center"/>
    </xf>
    <xf numFmtId="168" fontId="149" fillId="15" borderId="10" xfId="19463" applyNumberFormat="true" applyFont="true" applyFill="true" applyAlignment="true">
      <alignment horizontal="right" vertical="center" wrapText="true"/>
    </xf>
    <xf numFmtId="0" fontId="150" fillId="15" borderId="10" xfId="19467" applyFont="true" applyFill="true" applyAlignment="true">
      <alignment horizontal="left" vertical="center" wrapText="true"/>
    </xf>
    <xf numFmtId="0" fontId="150" fillId="15" borderId="10" xfId="19468" applyFont="true" applyFill="true" applyAlignment="true">
      <alignment horizontal="left" vertical="center"/>
    </xf>
    <xf numFmtId="0" fontId="150" fillId="15" borderId="10" xfId="19473" applyFont="true" applyFill="true" applyAlignment="true">
      <alignment horizontal="center" vertical="center" wrapText="true"/>
    </xf>
    <xf numFmtId="0" fontId="150" fillId="15" borderId="10" xfId="19474" applyFont="true" applyFill="true" applyAlignment="true">
      <alignment horizontal="center" vertical="center" wrapText="true"/>
    </xf>
    <xf numFmtId="0" fontId="150" fillId="15" borderId="10" xfId="19469" applyFont="true" applyFill="true" applyAlignment="true">
      <alignment horizontal="left" vertical="center" wrapText="true"/>
    </xf>
    <xf numFmtId="0" fontId="150" fillId="15" borderId="10" xfId="19470" applyFont="true" applyFill="true" applyAlignment="true">
      <alignment horizontal="left" vertical="center"/>
    </xf>
    <xf numFmtId="0" fontId="150" fillId="15" borderId="10" xfId="19475" applyFont="true" applyFill="true" applyAlignment="true">
      <alignment horizontal="center" vertical="center" wrapText="true"/>
    </xf>
    <xf numFmtId="0" fontId="150" fillId="15" borderId="10" xfId="19476" applyFont="true" applyFill="true" applyAlignment="true">
      <alignment horizontal="center" vertical="center" wrapText="true"/>
    </xf>
    <xf numFmtId="0" fontId="150" fillId="15" borderId="10" xfId="19471" applyFont="true" applyFill="true" applyAlignment="true">
      <alignment horizontal="left" vertical="center" wrapText="true"/>
    </xf>
    <xf numFmtId="0" fontId="150" fillId="15" borderId="10" xfId="19472" applyFont="true" applyFill="true" applyAlignment="true">
      <alignment horizontal="left" vertical="center"/>
    </xf>
    <xf numFmtId="0" fontId="150" fillId="15" borderId="10" xfId="19477" applyFont="true" applyFill="true" applyAlignment="true">
      <alignment horizontal="center" vertical="center" wrapText="true"/>
    </xf>
    <xf numFmtId="0" fontId="150" fillId="15" borderId="10" xfId="19478" applyFont="true" applyFill="true" applyAlignment="true">
      <alignment horizontal="center" vertical="center" wrapText="true"/>
    </xf>
    <xf numFmtId="0" fontId="150" fillId="15" borderId="10" xfId="19479" applyFont="true" applyFill="true" applyAlignment="true">
      <alignment horizontal="left" vertical="center" wrapText="true"/>
    </xf>
    <xf numFmtId="0" fontId="150" fillId="15" borderId="10" xfId="19482" applyFont="true" applyFill="true" applyAlignment="true">
      <alignment horizontal="left" vertical="center"/>
    </xf>
    <xf numFmtId="168" fontId="149" fillId="15" borderId="10" xfId="19485" applyNumberFormat="true" applyFont="true" applyFill="true" applyAlignment="true">
      <alignment horizontal="right" vertical="center" wrapText="true"/>
    </xf>
    <xf numFmtId="168" fontId="149" fillId="15" borderId="10" xfId="19486" applyNumberFormat="true" applyFont="true" applyFill="true" applyAlignment="true">
      <alignment horizontal="right" vertical="center" wrapText="true"/>
    </xf>
    <xf numFmtId="0" fontId="150" fillId="15" borderId="10" xfId="19480" applyFont="true" applyFill="true" applyAlignment="true">
      <alignment horizontal="left" vertical="center" wrapText="true"/>
    </xf>
    <xf numFmtId="0" fontId="150" fillId="15" borderId="10" xfId="19483" applyFont="true" applyFill="true" applyAlignment="true">
      <alignment horizontal="left" vertical="center"/>
    </xf>
    <xf numFmtId="168" fontId="149" fillId="15" borderId="10" xfId="19487" applyNumberFormat="true" applyFont="true" applyFill="true" applyAlignment="true">
      <alignment horizontal="right" vertical="center" wrapText="true"/>
    </xf>
    <xf numFmtId="168" fontId="149" fillId="15" borderId="10" xfId="19488" applyNumberFormat="true" applyFont="true" applyFill="true" applyAlignment="true">
      <alignment horizontal="right" vertical="center" wrapText="true"/>
    </xf>
    <xf numFmtId="0" fontId="150" fillId="15" borderId="10" xfId="19481" applyFont="true" applyFill="true" applyAlignment="true">
      <alignment horizontal="left" vertical="center" wrapText="true"/>
    </xf>
    <xf numFmtId="0" fontId="150" fillId="15" borderId="10" xfId="19484" applyFont="true" applyFill="true" applyAlignment="true">
      <alignment horizontal="left" vertical="center"/>
    </xf>
    <xf numFmtId="168" fontId="149" fillId="15" borderId="10" xfId="19489" applyNumberFormat="true" applyFont="true" applyFill="true" applyAlignment="true">
      <alignment horizontal="right" vertical="center" wrapText="true"/>
    </xf>
    <xf numFmtId="168" fontId="149" fillId="15" borderId="10" xfId="19490" applyNumberFormat="true" applyFont="true" applyFill="true" applyAlignment="true">
      <alignment horizontal="right" vertical="center" wrapText="true"/>
    </xf>
    <xf numFmtId="0" fontId="150" fillId="3" borderId="52" xfId="44936" applyFont="true" applyBorder="true" applyAlignment="true">
      <alignment horizontal="center" vertical="center" wrapText="true"/>
    </xf>
    <xf numFmtId="0" fontId="150" fillId="3" borderId="53" xfId="44937" applyFont="true" applyBorder="true" applyAlignment="true">
      <alignment horizontal="center" vertical="center" wrapText="true"/>
    </xf>
    <xf numFmtId="0" fontId="150" fillId="3" borderId="53" xfId="44938" applyFont="true" applyBorder="true" applyAlignment="true">
      <alignment horizontal="center" vertical="center" wrapText="true"/>
    </xf>
    <xf numFmtId="0" fontId="150" fillId="3" borderId="52" xfId="44966" applyFont="true" applyBorder="true" applyAlignment="true">
      <alignment horizontal="center" vertical="center" wrapText="true"/>
    </xf>
    <xf numFmtId="0" fontId="150" fillId="3" borderId="53" xfId="44967" applyFont="true" applyBorder="true" applyAlignment="true">
      <alignment horizontal="center" vertical="center" wrapText="true"/>
    </xf>
    <xf numFmtId="0" fontId="150" fillId="3" borderId="53" xfId="44968" applyFont="true" applyBorder="true" applyAlignment="true">
      <alignment horizontal="center" vertical="center" wrapText="true"/>
    </xf>
    <xf numFmtId="0" fontId="150" fillId="3" borderId="52" xfId="44992" applyFont="true" applyBorder="true" applyAlignment="true">
      <alignment horizontal="center" vertical="center" wrapText="true"/>
    </xf>
    <xf numFmtId="0" fontId="150" fillId="3" borderId="53" xfId="44993" applyFont="true" applyBorder="true" applyAlignment="true">
      <alignment horizontal="center" vertical="center" wrapText="true"/>
    </xf>
    <xf numFmtId="0" fontId="150" fillId="3" borderId="53" xfId="44994" applyFont="true" applyBorder="true" applyAlignment="true">
      <alignment horizontal="center" vertical="center" wrapText="true"/>
    </xf>
    <xf numFmtId="0" fontId="150" fillId="3" borderId="52" xfId="45022" applyFont="true" applyBorder="true" applyAlignment="true">
      <alignment horizontal="center" vertical="center" wrapText="true"/>
    </xf>
    <xf numFmtId="0" fontId="150" fillId="3" borderId="53" xfId="45023" applyFont="true" applyBorder="true" applyAlignment="true">
      <alignment horizontal="center" vertical="center" wrapText="true"/>
    </xf>
    <xf numFmtId="0" fontId="150" fillId="3" borderId="53" xfId="45024" applyFont="true" applyBorder="true" applyAlignment="true">
      <alignment horizontal="center" vertical="center" wrapText="true"/>
    </xf>
    <xf numFmtId="0" fontId="150" fillId="3" borderId="52" xfId="45052" applyFont="true" applyBorder="true" applyAlignment="true">
      <alignment horizontal="center" vertical="center" wrapText="true"/>
    </xf>
    <xf numFmtId="0" fontId="150" fillId="3" borderId="53" xfId="45053" applyFont="true" applyBorder="true" applyAlignment="true">
      <alignment horizontal="center" vertical="center" wrapText="true"/>
    </xf>
    <xf numFmtId="0" fontId="150" fillId="3" borderId="53" xfId="45054" applyFont="true" applyBorder="true" applyAlignment="true">
      <alignment horizontal="center" vertical="center" wrapText="true"/>
    </xf>
    <xf numFmtId="0" fontId="150" fillId="3" borderId="52" xfId="45095" applyFont="true" applyBorder="true" applyAlignment="true">
      <alignment horizontal="center" vertical="center" wrapText="true"/>
    </xf>
    <xf numFmtId="0" fontId="150" fillId="3" borderId="53" xfId="45096" applyFont="true" applyBorder="true" applyAlignment="true">
      <alignment horizontal="center" vertical="center" wrapText="true"/>
    </xf>
    <xf numFmtId="0" fontId="150" fillId="3" borderId="53" xfId="45097" applyFont="true" applyBorder="true" applyAlignment="true">
      <alignment horizontal="center" vertical="center" wrapText="true"/>
    </xf>
    <xf numFmtId="0" fontId="23" fillId="0" borderId="100" xfId="19344" applyFill="true" applyBorder="true" applyAlignment="true">
      <alignment vertical="center" wrapText="true"/>
    </xf>
    <xf numFmtId="0" fontId="23" fillId="3" borderId="100" xfId="19344" applyBorder="true" applyAlignment="true">
      <alignment vertical="center" wrapText="true"/>
    </xf>
    <xf numFmtId="0" fontId="23" fillId="0" borderId="105" xfId="19344" applyFill="true" applyBorder="true" applyAlignment="true">
      <alignment vertical="center" wrapText="true"/>
    </xf>
    <xf numFmtId="0" fontId="154" fillId="33" borderId="100" xfId="19344" applyFont="true" applyFill="true" applyBorder="true" applyAlignment="true">
      <alignment horizontal="center" vertical="center" wrapText="true"/>
    </xf>
    <xf numFmtId="0" fontId="23" fillId="33" borderId="125" xfId="19344" applyFill="true" applyBorder="true" applyAlignment="true">
      <alignment horizontal="center" vertical="center"/>
    </xf>
    <xf numFmtId="0" fontId="154" fillId="33" borderId="125" xfId="19344" applyFont="true" applyFill="true" applyBorder="true" applyAlignment="true">
      <alignment horizontal="center" vertical="center" wrapText="true"/>
    </xf>
    <xf numFmtId="169" fontId="114" fillId="33" borderId="100" xfId="40237" applyNumberFormat="true" applyFont="true" applyFill="true" applyBorder="true" applyAlignment="true">
      <alignment horizontal="center" vertical="center"/>
    </xf>
    <xf numFmtId="169" fontId="114" fillId="33" borderId="125" xfId="40238" applyNumberFormat="true" applyFont="true" applyFill="true" applyBorder="true" applyAlignment="true">
      <alignment horizontal="center" vertical="center"/>
    </xf>
    <xf numFmtId="169" fontId="114" fillId="33" borderId="125" xfId="40240" applyNumberFormat="true" applyFont="true" applyFill="true" applyBorder="true" applyAlignment="true">
      <alignment horizontal="center" vertical="center"/>
    </xf>
    <xf numFmtId="169" fontId="114" fillId="33" borderId="100" xfId="40249" applyNumberFormat="true" applyFont="true" applyFill="true" applyBorder="true" applyAlignment="true">
      <alignment horizontal="center" vertical="center"/>
    </xf>
    <xf numFmtId="169" fontId="114" fillId="33" borderId="125" xfId="40250" applyNumberFormat="true" applyFont="true" applyFill="true" applyBorder="true" applyAlignment="true">
      <alignment horizontal="center" vertical="center"/>
    </xf>
    <xf numFmtId="169" fontId="114" fillId="33" borderId="125" xfId="40252" applyNumberFormat="true" applyFont="true" applyFill="true" applyBorder="true" applyAlignment="true">
      <alignment horizontal="center" vertical="center"/>
    </xf>
    <xf numFmtId="0" fontId="150" fillId="33" borderId="100" xfId="45045" applyFont="true" applyFill="true" applyBorder="true" applyAlignment="true">
      <alignment horizontal="center" vertical="center" wrapText="true"/>
    </xf>
    <xf numFmtId="0" fontId="150" fillId="33" borderId="125" xfId="45046" applyFont="true" applyFill="true" applyBorder="true" applyAlignment="true">
      <alignment horizontal="center" vertical="center" wrapText="true"/>
    </xf>
    <xf numFmtId="0" fontId="150" fillId="33" borderId="100" xfId="45051" applyFont="true" applyFill="true" applyBorder="true" applyAlignment="true">
      <alignment horizontal="center" vertical="center" wrapText="true"/>
    </xf>
    <xf numFmtId="0" fontId="150" fillId="33" borderId="125" xfId="45052" applyFont="true" applyFill="true" applyBorder="true" applyAlignment="true">
      <alignment horizontal="center" vertical="center" wrapText="true"/>
    </xf>
    <xf numFmtId="0" fontId="150" fillId="33" borderId="100" xfId="45088" applyFont="true" applyFill="true" applyBorder="true" applyAlignment="true">
      <alignment horizontal="center" vertical="center" wrapText="true"/>
    </xf>
    <xf numFmtId="0" fontId="150" fillId="33" borderId="125" xfId="45089" applyFont="true" applyFill="true" applyBorder="true" applyAlignment="true">
      <alignment horizontal="center" vertical="center" wrapText="true"/>
    </xf>
    <xf numFmtId="0" fontId="150" fillId="33" borderId="100" xfId="45094" applyFont="true" applyFill="true" applyBorder="true" applyAlignment="true">
      <alignment horizontal="center" vertical="center" wrapText="true"/>
    </xf>
    <xf numFmtId="0" fontId="150" fillId="33" borderId="125" xfId="45095" applyFont="true" applyFill="true" applyBorder="true" applyAlignment="true">
      <alignment horizontal="center" vertical="center" wrapText="true"/>
    </xf>
    <xf numFmtId="0" fontId="150" fillId="33" borderId="100" xfId="19411" applyFont="true" applyFill="true" applyBorder="true" applyAlignment="true">
      <alignment horizontal="center" vertical="center" wrapText="true"/>
    </xf>
    <xf numFmtId="0" fontId="150" fillId="33" borderId="125" xfId="19409" applyFont="true" applyFill="true" applyBorder="true" applyAlignment="true">
      <alignment horizontal="center" vertical="center" wrapText="true"/>
    </xf>
    <xf numFmtId="0" fontId="150" fillId="33" borderId="125" xfId="19412" applyFont="true" applyFill="true" applyBorder="true" applyAlignment="true">
      <alignment horizontal="center" vertical="center" wrapText="true"/>
    </xf>
    <xf numFmtId="0" fontId="150" fillId="33" borderId="100" xfId="19413" applyFont="true" applyFill="true" applyBorder="true" applyAlignment="true">
      <alignment horizontal="center" vertical="center" wrapText="true"/>
    </xf>
    <xf numFmtId="0" fontId="150" fillId="33" borderId="125" xfId="19414" applyFont="true" applyFill="true" applyBorder="true" applyAlignment="true">
      <alignment horizontal="center" vertical="center" wrapText="true"/>
    </xf>
    <xf numFmtId="0" fontId="150" fillId="33" borderId="125" xfId="19416" applyFont="true" applyFill="true" applyBorder="true" applyAlignment="true">
      <alignment horizontal="center" vertical="center" wrapText="true"/>
    </xf>
    <xf numFmtId="0" fontId="23" fillId="33" borderId="107" xfId="19344" applyFill="true" applyBorder="true" applyAlignment="true">
      <alignment horizontal="center" vertical="center"/>
    </xf>
    <xf numFmtId="0" fontId="154" fillId="33" borderId="107" xfId="19344" applyFont="true" applyFill="true" applyBorder="true" applyAlignment="true">
      <alignment horizontal="center" vertical="center" wrapText="true"/>
    </xf>
    <xf numFmtId="169" fontId="114" fillId="33" borderId="107" xfId="40239" applyNumberFormat="true" applyFont="true" applyFill="true" applyBorder="true" applyAlignment="true">
      <alignment horizontal="center" vertical="center"/>
    </xf>
    <xf numFmtId="169" fontId="114" fillId="33" borderId="107" xfId="40251" applyNumberFormat="true" applyFont="true" applyFill="true" applyBorder="true" applyAlignment="true">
      <alignment horizontal="center" vertical="center"/>
    </xf>
    <xf numFmtId="0" fontId="150" fillId="33" borderId="107" xfId="45047" applyFont="true" applyFill="true" applyBorder="true" applyAlignment="true">
      <alignment horizontal="center" vertical="center" wrapText="true"/>
    </xf>
    <xf numFmtId="0" fontId="150" fillId="33" borderId="107" xfId="45053" applyFont="true" applyFill="true" applyBorder="true" applyAlignment="true">
      <alignment horizontal="center" vertical="center" wrapText="true"/>
    </xf>
    <xf numFmtId="0" fontId="150" fillId="33" borderId="107" xfId="45090" applyFont="true" applyFill="true" applyBorder="true" applyAlignment="true">
      <alignment horizontal="center" vertical="center" wrapText="true"/>
    </xf>
    <xf numFmtId="0" fontId="150" fillId="33" borderId="107" xfId="45096" applyFont="true" applyFill="true" applyBorder="true" applyAlignment="true">
      <alignment horizontal="center" vertical="center" wrapText="true"/>
    </xf>
    <xf numFmtId="0" fontId="150" fillId="33" borderId="107" xfId="19410" applyFont="true" applyFill="true" applyBorder="true" applyAlignment="true">
      <alignment horizontal="center" vertical="center" wrapText="true"/>
    </xf>
    <xf numFmtId="0" fontId="150" fillId="33" borderId="107" xfId="19415" applyFont="true" applyFill="true" applyBorder="true" applyAlignment="true">
      <alignment horizontal="center" vertical="center" wrapText="true"/>
    </xf>
    <xf numFmtId="0" fontId="150" fillId="3" borderId="109" xfId="44936" applyFont="true" applyBorder="true" applyAlignment="true">
      <alignment horizontal="center" vertical="center" wrapText="true"/>
    </xf>
    <xf numFmtId="0" fontId="150" fillId="3" borderId="109" xfId="44966" applyFont="true" applyBorder="true" applyAlignment="true">
      <alignment horizontal="center" vertical="center" wrapText="true"/>
    </xf>
    <xf numFmtId="0" fontId="150" fillId="3" borderId="109" xfId="44992" applyFont="true" applyBorder="true" applyAlignment="true">
      <alignment horizontal="center" vertical="center" wrapText="true"/>
    </xf>
    <xf numFmtId="0" fontId="150" fillId="3" borderId="109" xfId="45022" applyFont="true" applyBorder="true" applyAlignment="true">
      <alignment horizontal="center" vertical="center" wrapText="true"/>
    </xf>
    <xf numFmtId="0" fontId="150" fillId="3" borderId="109" xfId="45052" applyFont="true" applyBorder="true" applyAlignment="true">
      <alignment horizontal="center" vertical="center" wrapText="true"/>
    </xf>
    <xf numFmtId="169" fontId="114" fillId="33" borderId="100" xfId="40238" applyNumberFormat="true" applyFont="true" applyFill="true" applyBorder="true" applyAlignment="true">
      <alignment horizontal="center" vertical="center"/>
    </xf>
    <xf numFmtId="169" fontId="114" fillId="33" borderId="100" xfId="40250" applyNumberFormat="true" applyFont="true" applyFill="true" applyBorder="true" applyAlignment="true">
      <alignment horizontal="center" vertical="center"/>
    </xf>
    <xf numFmtId="0" fontId="150" fillId="33" borderId="100" xfId="45047" applyFont="true" applyFill="true" applyBorder="true" applyAlignment="true">
      <alignment horizontal="center" vertical="center" wrapText="true"/>
    </xf>
    <xf numFmtId="0" fontId="150" fillId="33" borderId="100" xfId="45052" applyFont="true" applyFill="true" applyBorder="true" applyAlignment="true">
      <alignment horizontal="center" vertical="center" wrapText="true"/>
    </xf>
    <xf numFmtId="0" fontId="150" fillId="3" borderId="109" xfId="45095" applyFont="true" applyBorder="true" applyAlignment="true">
      <alignment horizontal="center" vertical="center" wrapText="true"/>
    </xf>
    <xf numFmtId="0" fontId="150" fillId="33" borderId="100" xfId="45090" applyFont="true" applyFill="true" applyBorder="true" applyAlignment="true">
      <alignment horizontal="center" vertical="center" wrapText="true"/>
    </xf>
    <xf numFmtId="0" fontId="150" fillId="33" borderId="100" xfId="45095" applyFont="true" applyFill="true" applyBorder="true" applyAlignment="true">
      <alignment horizontal="center" vertical="center" wrapText="true"/>
    </xf>
    <xf numFmtId="0" fontId="150" fillId="33" borderId="100" xfId="19410" applyFont="true" applyFill="true" applyBorder="true" applyAlignment="true">
      <alignment horizontal="center" vertical="center" wrapText="true"/>
    </xf>
    <xf numFmtId="0" fontId="150" fillId="33" borderId="100" xfId="19414" applyFont="true" applyFill="true" applyBorder="true" applyAlignment="true">
      <alignment horizontal="center" vertical="center" wrapText="true"/>
    </xf>
    <xf numFmtId="0" fontId="150" fillId="3" borderId="110" xfId="44936" applyFont="true" applyBorder="true" applyAlignment="true">
      <alignment horizontal="center" vertical="center" wrapText="true"/>
    </xf>
    <xf numFmtId="0" fontId="150" fillId="3" borderId="110" xfId="44966" applyFont="true" applyBorder="true" applyAlignment="true">
      <alignment horizontal="center" vertical="center" wrapText="true"/>
    </xf>
    <xf numFmtId="0" fontId="150" fillId="3" borderId="110" xfId="44992" applyFont="true" applyBorder="true" applyAlignment="true">
      <alignment horizontal="center" vertical="center" wrapText="true"/>
    </xf>
    <xf numFmtId="0" fontId="154" fillId="33" borderId="130" xfId="19344" applyFont="true" applyFill="true" applyBorder="true" applyAlignment="true">
      <alignment horizontal="center" vertical="center" wrapText="true"/>
    </xf>
    <xf numFmtId="0" fontId="150" fillId="3" borderId="110" xfId="45022" applyFont="true" applyBorder="true" applyAlignment="true">
      <alignment horizontal="center" vertical="center" wrapText="true"/>
    </xf>
    <xf numFmtId="0" fontId="150" fillId="3" borderId="110" xfId="45052" applyFont="true" applyBorder="true" applyAlignment="true">
      <alignment horizontal="center" vertical="center" wrapText="true"/>
    </xf>
    <xf numFmtId="169" fontId="114" fillId="33" borderId="130" xfId="40238" applyNumberFormat="true" applyFont="true" applyFill="true" applyBorder="true" applyAlignment="true">
      <alignment horizontal="center" vertical="center"/>
    </xf>
    <xf numFmtId="169" fontId="114" fillId="33" borderId="130" xfId="40250" applyNumberFormat="true" applyFont="true" applyFill="true" applyBorder="true" applyAlignment="true">
      <alignment horizontal="center" vertical="center"/>
    </xf>
    <xf numFmtId="0" fontId="150" fillId="33" borderId="130" xfId="45047" applyFont="true" applyFill="true" applyBorder="true" applyAlignment="true">
      <alignment horizontal="center" vertical="center" wrapText="true"/>
    </xf>
    <xf numFmtId="0" fontId="150" fillId="33" borderId="130" xfId="45052" applyFont="true" applyFill="true" applyBorder="true" applyAlignment="true">
      <alignment horizontal="center" vertical="center" wrapText="true"/>
    </xf>
    <xf numFmtId="0" fontId="150" fillId="3" borderId="110" xfId="45095" applyFont="true" applyBorder="true" applyAlignment="true">
      <alignment horizontal="center" vertical="center" wrapText="true"/>
    </xf>
    <xf numFmtId="0" fontId="150" fillId="33" borderId="130" xfId="45090" applyFont="true" applyFill="true" applyBorder="true" applyAlignment="true">
      <alignment horizontal="center" vertical="center" wrapText="true"/>
    </xf>
    <xf numFmtId="0" fontId="150" fillId="33" borderId="130" xfId="45095" applyFont="true" applyFill="true" applyBorder="true" applyAlignment="true">
      <alignment horizontal="center" vertical="center" wrapText="true"/>
    </xf>
    <xf numFmtId="0" fontId="150" fillId="33" borderId="130" xfId="19410" applyFont="true" applyFill="true" applyBorder="true" applyAlignment="true">
      <alignment horizontal="center" vertical="center" wrapText="true"/>
    </xf>
    <xf numFmtId="0" fontId="150" fillId="33" borderId="130" xfId="19414" applyFont="true" applyFill="true" applyBorder="true" applyAlignment="true">
      <alignment horizontal="center" vertical="center" wrapText="true"/>
    </xf>
    <xf numFmtId="0" fontId="23" fillId="33" borderId="126" xfId="19344" applyFill="true" applyBorder="true" applyAlignment="true">
      <alignment horizontal="center" vertical="center"/>
    </xf>
    <xf numFmtId="0" fontId="154" fillId="33" borderId="126" xfId="19344" applyFont="true" applyFill="true" applyBorder="true" applyAlignment="true">
      <alignment horizontal="center" vertical="center" wrapText="true"/>
    </xf>
    <xf numFmtId="0" fontId="150" fillId="3" borderId="96" xfId="44937" applyFont="true" applyBorder="true" applyAlignment="true">
      <alignment horizontal="center" vertical="center" wrapText="true"/>
    </xf>
    <xf numFmtId="0" fontId="150" fillId="3" borderId="96" xfId="44967" applyFont="true" applyBorder="true" applyAlignment="true">
      <alignment horizontal="center" vertical="center" wrapText="true"/>
    </xf>
    <xf numFmtId="0" fontId="150" fillId="3" borderId="96" xfId="44993" applyFont="true" applyBorder="true" applyAlignment="true">
      <alignment horizontal="center" vertical="center" wrapText="true"/>
    </xf>
    <xf numFmtId="169" fontId="114" fillId="33" borderId="126" xfId="40239" applyNumberFormat="true" applyFont="true" applyFill="true" applyBorder="true" applyAlignment="true">
      <alignment horizontal="center" vertical="center"/>
    </xf>
    <xf numFmtId="169" fontId="114" fillId="33" borderId="126" xfId="40251" applyNumberFormat="true" applyFont="true" applyFill="true" applyBorder="true" applyAlignment="true">
      <alignment horizontal="center" vertical="center"/>
    </xf>
    <xf numFmtId="0" fontId="150" fillId="33" borderId="126" xfId="45047" applyFont="true" applyFill="true" applyBorder="true" applyAlignment="true">
      <alignment horizontal="center" vertical="center" wrapText="true"/>
    </xf>
    <xf numFmtId="0" fontId="150" fillId="33" borderId="126" xfId="45053" applyFont="true" applyFill="true" applyBorder="true" applyAlignment="true">
      <alignment horizontal="center" vertical="center" wrapText="true"/>
    </xf>
    <xf numFmtId="0" fontId="150" fillId="3" borderId="96" xfId="45023" applyFont="true" applyBorder="true" applyAlignment="true">
      <alignment horizontal="center" vertical="center" wrapText="true"/>
    </xf>
    <xf numFmtId="0" fontId="150" fillId="3" borderId="96" xfId="45053" applyFont="true" applyBorder="true" applyAlignment="true">
      <alignment horizontal="center" vertical="center" wrapText="true"/>
    </xf>
    <xf numFmtId="0" fontId="150" fillId="33" borderId="126" xfId="45090" applyFont="true" applyFill="true" applyBorder="true" applyAlignment="true">
      <alignment horizontal="center" vertical="center" wrapText="true"/>
    </xf>
    <xf numFmtId="0" fontId="150" fillId="33" borderId="126" xfId="45096" applyFont="true" applyFill="true" applyBorder="true" applyAlignment="true">
      <alignment horizontal="center" vertical="center" wrapText="true"/>
    </xf>
    <xf numFmtId="0" fontId="150" fillId="33" borderId="126" xfId="19410" applyFont="true" applyFill="true" applyBorder="true" applyAlignment="true">
      <alignment horizontal="center" vertical="center" wrapText="true"/>
    </xf>
    <xf numFmtId="0" fontId="150" fillId="33" borderId="126" xfId="19415" applyFont="true" applyFill="true" applyBorder="true" applyAlignment="true">
      <alignment horizontal="center" vertical="center" wrapText="true"/>
    </xf>
    <xf numFmtId="0" fontId="150" fillId="3" borderId="96" xfId="45096" applyFont="true" applyBorder="true" applyAlignment="true">
      <alignment horizontal="center" vertical="center" wrapText="true"/>
    </xf>
    <xf numFmtId="0" fontId="150" fillId="0" borderId="100" xfId="45001" applyFont="true" applyFill="true" applyBorder="true" applyAlignment="true">
      <alignment horizontal="left" vertical="center" wrapText="true"/>
    </xf>
    <xf numFmtId="0" fontId="150" fillId="0" borderId="100" xfId="45007" applyFont="true" applyFill="true" applyBorder="true" applyAlignment="true">
      <alignment horizontal="left" vertical="center" wrapText="true"/>
    </xf>
    <xf numFmtId="0" fontId="150" fillId="0" borderId="100" xfId="19355" applyFont="true" applyFill="true" applyBorder="true" applyAlignment="true">
      <alignment horizontal="left" vertical="center" wrapText="true"/>
    </xf>
    <xf numFmtId="0" fontId="150" fillId="0" borderId="100" xfId="19357" applyFont="true" applyFill="true" applyBorder="true" applyAlignment="true">
      <alignment horizontal="left" vertical="center" wrapText="true"/>
    </xf>
    <xf numFmtId="0" fontId="154" fillId="0" borderId="100" xfId="19344" applyFont="true" applyFill="true" applyBorder="true" applyAlignment="true">
      <alignment horizontal="left" vertical="center" wrapText="true"/>
    </xf>
    <xf numFmtId="0" fontId="150" fillId="0" borderId="100" xfId="19382" applyFont="true" applyFill="true" applyBorder="true" applyAlignment="true">
      <alignment horizontal="left" vertical="center" wrapText="true"/>
    </xf>
    <xf numFmtId="0" fontId="150" fillId="0" borderId="100" xfId="45043" applyFont="true" applyFill="true" applyBorder="true" applyAlignment="true">
      <alignment horizontal="left" vertical="center" wrapText="true"/>
    </xf>
    <xf numFmtId="0" fontId="150" fillId="0" borderId="100" xfId="45049" applyFont="true" applyFill="true" applyBorder="true" applyAlignment="true">
      <alignment horizontal="left" vertical="center" wrapText="true"/>
    </xf>
    <xf numFmtId="0" fontId="150" fillId="0" borderId="100" xfId="45055" applyFont="true" applyFill="true" applyBorder="true" applyAlignment="true">
      <alignment horizontal="left" vertical="center" wrapText="true"/>
    </xf>
    <xf numFmtId="0" fontId="150" fillId="0" borderId="100" xfId="45061" applyFont="true" applyFill="true" applyBorder="true" applyAlignment="true">
      <alignment horizontal="left" vertical="center" wrapText="true"/>
    </xf>
    <xf numFmtId="0" fontId="150" fillId="0" borderId="100" xfId="45067" applyFont="true" applyFill="true" applyBorder="true" applyAlignment="true">
      <alignment horizontal="left" vertical="center" wrapText="true"/>
    </xf>
    <xf numFmtId="0" fontId="150" fillId="0" borderId="100" xfId="45086" applyFont="true" applyFill="true" applyBorder="true" applyAlignment="true">
      <alignment horizontal="left" vertical="center" wrapText="true"/>
    </xf>
    <xf numFmtId="0" fontId="150" fillId="0" borderId="100" xfId="45092" applyFont="true" applyFill="true" applyBorder="true" applyAlignment="true">
      <alignment horizontal="left" vertical="center" wrapText="true"/>
    </xf>
    <xf numFmtId="0" fontId="150" fillId="0" borderId="100" xfId="45098" applyFont="true" applyFill="true" applyBorder="true" applyAlignment="true">
      <alignment horizontal="left" vertical="center" wrapText="true"/>
    </xf>
    <xf numFmtId="0" fontId="150" fillId="0" borderId="100" xfId="45100" applyFont="true" applyFill="true" applyBorder="true" applyAlignment="true">
      <alignment horizontal="left" vertical="center" wrapText="true"/>
    </xf>
    <xf numFmtId="0" fontId="150" fillId="0" borderId="100" xfId="45102" applyFont="true" applyFill="true" applyBorder="true" applyAlignment="true">
      <alignment horizontal="left" vertical="center" wrapText="true"/>
    </xf>
    <xf numFmtId="0" fontId="150" fillId="0" borderId="100" xfId="19405" applyFont="true" applyFill="true" applyBorder="true" applyAlignment="true">
      <alignment horizontal="left" vertical="center" wrapText="true"/>
    </xf>
    <xf numFmtId="0" fontId="150" fillId="0" borderId="100" xfId="19407" applyFont="true" applyFill="true" applyBorder="true" applyAlignment="true">
      <alignment horizontal="left" vertical="center" wrapText="true"/>
    </xf>
    <xf numFmtId="0" fontId="150" fillId="0" borderId="100" xfId="19417" applyFont="true" applyFill="true" applyBorder="true" applyAlignment="true">
      <alignment horizontal="left" vertical="center" wrapText="true"/>
    </xf>
    <xf numFmtId="0" fontId="150" fillId="0" borderId="100" xfId="19418" applyFont="true" applyFill="true" applyBorder="true" applyAlignment="true">
      <alignment horizontal="left" vertical="center" wrapText="true"/>
    </xf>
    <xf numFmtId="0" fontId="150" fillId="0" borderId="100" xfId="19421" applyFont="true" applyFill="true" applyBorder="true" applyAlignment="true">
      <alignment horizontal="left" vertical="center" wrapText="true"/>
    </xf>
    <xf numFmtId="0" fontId="150" fillId="0" borderId="102" xfId="19418" applyFont="true" applyFill="true" applyBorder="true" applyAlignment="true">
      <alignment horizontal="left" vertical="center" wrapText="true"/>
    </xf>
    <xf numFmtId="0" fontId="23" fillId="3" borderId="133" xfId="19344" applyBorder="true" applyAlignment="true">
      <alignment vertical="center" wrapText="true"/>
    </xf>
    <xf numFmtId="0" fontId="154" fillId="0" borderId="105" xfId="19344" applyFont="true" applyFill="true" applyBorder="true" applyAlignment="true">
      <alignment horizontal="left" vertical="center" wrapText="true"/>
    </xf>
    <xf numFmtId="0" fontId="150" fillId="0" borderId="105" xfId="45061" applyFont="true" applyFill="true" applyBorder="true" applyAlignment="true">
      <alignment horizontal="left" vertical="center" wrapText="true"/>
    </xf>
    <xf numFmtId="0" fontId="150" fillId="0" borderId="107" xfId="19356" applyFont="true" applyFill="true" applyBorder="true" applyAlignment="true">
      <alignment horizontal="left" vertical="center"/>
    </xf>
    <xf numFmtId="0" fontId="150" fillId="0" borderId="107" xfId="19358" applyFont="true" applyFill="true" applyBorder="true" applyAlignment="true">
      <alignment horizontal="left" vertical="center"/>
    </xf>
    <xf numFmtId="0" fontId="23" fillId="0" borderId="107" xfId="19344" applyFill="true" applyBorder="true" applyAlignment="true">
      <alignment vertical="center"/>
    </xf>
    <xf numFmtId="0" fontId="23" fillId="0" borderId="107" xfId="19344" applyFill="true" applyBorder="true" applyAlignment="true">
      <alignment horizontal="center" vertical="center"/>
    </xf>
    <xf numFmtId="0" fontId="154" fillId="0" borderId="107" xfId="19344" applyFont="true" applyFill="true" applyBorder="true" applyAlignment="true">
      <alignment horizontal="left" vertical="center"/>
    </xf>
    <xf numFmtId="0" fontId="154" fillId="0" borderId="108" xfId="19344" applyFont="true" applyFill="true" applyBorder="true" applyAlignment="true">
      <alignment horizontal="left" vertical="center"/>
    </xf>
    <xf numFmtId="0" fontId="150" fillId="26" borderId="116" xfId="40248" applyFont="true" applyFill="true" applyBorder="true" applyAlignment="true">
      <alignment horizontal="left" vertical="center"/>
    </xf>
    <xf numFmtId="0" fontId="150" fillId="0" borderId="107" xfId="19384" applyFont="true" applyFill="true" applyBorder="true" applyAlignment="true">
      <alignment horizontal="left" vertical="center"/>
    </xf>
    <xf numFmtId="0" fontId="150" fillId="0" borderId="106" xfId="19420" applyFont="true" applyFill="true" applyBorder="true" applyAlignment="true">
      <alignment horizontal="left" vertical="center"/>
    </xf>
    <xf numFmtId="0" fontId="150" fillId="0" borderId="107" xfId="19406" applyFont="true" applyFill="true" applyBorder="true" applyAlignment="true">
      <alignment horizontal="left" vertical="center"/>
    </xf>
    <xf numFmtId="0" fontId="150" fillId="0" borderId="107" xfId="19408" applyFont="true" applyFill="true" applyBorder="true" applyAlignment="true">
      <alignment horizontal="left" vertical="center"/>
    </xf>
    <xf numFmtId="0" fontId="150" fillId="0" borderId="107" xfId="19419" applyFont="true" applyFill="true" applyBorder="true" applyAlignment="true">
      <alignment horizontal="left" vertical="center"/>
    </xf>
    <xf numFmtId="0" fontId="150" fillId="0" borderId="107" xfId="19420" applyFont="true" applyFill="true" applyBorder="true" applyAlignment="true">
      <alignment horizontal="left" vertical="center"/>
    </xf>
    <xf numFmtId="0" fontId="150" fillId="0" borderId="107" xfId="19429" applyFont="true" applyFill="true" applyBorder="true" applyAlignment="true">
      <alignment horizontal="left" vertical="center"/>
    </xf>
    <xf numFmtId="0" fontId="150" fillId="0" borderId="107" xfId="19422" applyFont="true" applyFill="true" applyBorder="true" applyAlignment="true">
      <alignment horizontal="left" vertical="center"/>
    </xf>
    <xf numFmtId="0" fontId="23" fillId="0" borderId="108" xfId="19344" applyFill="true" applyBorder="true" applyAlignment="true">
      <alignment vertical="center"/>
    </xf>
    <xf numFmtId="169" fontId="149" fillId="33" borderId="102" xfId="44941" applyNumberFormat="true" applyFont="true" applyFill="true" applyBorder="true" applyAlignment="true">
      <alignment horizontal="center" vertical="center"/>
    </xf>
    <xf numFmtId="169" fontId="149" fillId="33" borderId="123" xfId="44942" applyNumberFormat="true" applyFont="true" applyFill="true" applyBorder="true" applyAlignment="true">
      <alignment horizontal="center" vertical="center"/>
    </xf>
    <xf numFmtId="169" fontId="149" fillId="33" borderId="124" xfId="44943" applyNumberFormat="true" applyFont="true" applyFill="true" applyBorder="true" applyAlignment="true">
      <alignment horizontal="center" vertical="center"/>
    </xf>
    <xf numFmtId="169" fontId="149" fillId="33" borderId="129" xfId="44942" applyNumberFormat="true" applyFont="true" applyFill="true" applyBorder="true" applyAlignment="true">
      <alignment horizontal="center" vertical="center"/>
    </xf>
    <xf numFmtId="169" fontId="149" fillId="33" borderId="106" xfId="44943" applyNumberFormat="true" applyFont="true" applyFill="true" applyBorder="true" applyAlignment="true">
      <alignment horizontal="center" vertical="center"/>
    </xf>
    <xf numFmtId="169" fontId="149" fillId="33" borderId="102" xfId="44942" applyNumberFormat="true" applyFont="true" applyFill="true" applyBorder="true" applyAlignment="true">
      <alignment horizontal="center" vertical="center"/>
    </xf>
    <xf numFmtId="169" fontId="149" fillId="33" borderId="100" xfId="44947" applyNumberFormat="true" applyFont="true" applyFill="true" applyBorder="true" applyAlignment="true">
      <alignment horizontal="center" vertical="center"/>
    </xf>
    <xf numFmtId="169" fontId="149" fillId="33" borderId="125" xfId="44948" applyNumberFormat="true" applyFont="true" applyFill="true" applyBorder="true" applyAlignment="true">
      <alignment horizontal="center" vertical="center"/>
    </xf>
    <xf numFmtId="169" fontId="149" fillId="33" borderId="126" xfId="44949" applyNumberFormat="true" applyFont="true" applyFill="true" applyBorder="true" applyAlignment="true">
      <alignment horizontal="center" vertical="center"/>
    </xf>
    <xf numFmtId="169" fontId="149" fillId="33" borderId="130" xfId="44948" applyNumberFormat="true" applyFont="true" applyFill="true" applyBorder="true" applyAlignment="true">
      <alignment horizontal="center" vertical="center"/>
    </xf>
    <xf numFmtId="169" fontId="149" fillId="33" borderId="107" xfId="44949" applyNumberFormat="true" applyFont="true" applyFill="true" applyBorder="true" applyAlignment="true">
      <alignment horizontal="center" vertical="center"/>
    </xf>
    <xf numFmtId="169" fontId="149" fillId="33" borderId="100" xfId="44948" applyNumberFormat="true" applyFont="true" applyFill="true" applyBorder="true" applyAlignment="true">
      <alignment horizontal="center" vertical="center"/>
    </xf>
    <xf numFmtId="169" fontId="149" fillId="33" borderId="100" xfId="20220" applyNumberFormat="true" applyFont="true" applyFill="true" applyBorder="true" applyAlignment="true">
      <alignment horizontal="center" vertical="center"/>
    </xf>
    <xf numFmtId="169" fontId="149" fillId="33" borderId="125" xfId="20220" applyNumberFormat="true" applyFont="true" applyFill="true" applyBorder="true" applyAlignment="true">
      <alignment horizontal="center" vertical="center"/>
    </xf>
    <xf numFmtId="169" fontId="149" fillId="33" borderId="126" xfId="20220" applyNumberFormat="true" applyFont="true" applyFill="true" applyBorder="true" applyAlignment="true">
      <alignment horizontal="center" vertical="center"/>
    </xf>
    <xf numFmtId="169" fontId="149" fillId="33" borderId="130" xfId="20220" applyNumberFormat="true" applyFont="true" applyFill="true" applyBorder="true" applyAlignment="true">
      <alignment horizontal="center" vertical="center"/>
    </xf>
    <xf numFmtId="169" fontId="149" fillId="33" borderId="107" xfId="20220" applyNumberFormat="true" applyFont="true" applyFill="true" applyBorder="true" applyAlignment="true">
      <alignment horizontal="center" vertical="center"/>
    </xf>
    <xf numFmtId="169" fontId="149" fillId="33" borderId="105" xfId="44953" applyNumberFormat="true" applyFont="true" applyFill="true" applyBorder="true" applyAlignment="true">
      <alignment horizontal="center" vertical="center"/>
    </xf>
    <xf numFmtId="169" fontId="149" fillId="33" borderId="127" xfId="44954" applyNumberFormat="true" applyFont="true" applyFill="true" applyBorder="true" applyAlignment="true">
      <alignment horizontal="center" vertical="center"/>
    </xf>
    <xf numFmtId="169" fontId="149" fillId="33" borderId="128" xfId="44955" applyNumberFormat="true" applyFont="true" applyFill="true" applyBorder="true" applyAlignment="true">
      <alignment horizontal="center" vertical="center"/>
    </xf>
    <xf numFmtId="169" fontId="149" fillId="33" borderId="131" xfId="44954" applyNumberFormat="true" applyFont="true" applyFill="true" applyBorder="true" applyAlignment="true">
      <alignment horizontal="center" vertical="center"/>
    </xf>
    <xf numFmtId="169" fontId="149" fillId="33" borderId="108" xfId="44955" applyNumberFormat="true" applyFont="true" applyFill="true" applyBorder="true" applyAlignment="true">
      <alignment horizontal="center" vertical="center"/>
    </xf>
    <xf numFmtId="169" fontId="149" fillId="33" borderId="105" xfId="44954" applyNumberFormat="true" applyFont="true" applyFill="true" applyBorder="true" applyAlignment="true">
      <alignment horizontal="center" vertical="center"/>
    </xf>
    <xf numFmtId="169" fontId="149" fillId="33" borderId="102" xfId="44977" applyNumberFormat="true" applyFont="true" applyFill="true" applyBorder="true" applyAlignment="true">
      <alignment horizontal="center" vertical="center"/>
    </xf>
    <xf numFmtId="169" fontId="149" fillId="33" borderId="123" xfId="44978" applyNumberFormat="true" applyFont="true" applyFill="true" applyBorder="true" applyAlignment="true">
      <alignment horizontal="center" vertical="center"/>
    </xf>
    <xf numFmtId="169" fontId="149" fillId="33" borderId="124" xfId="44979" applyNumberFormat="true" applyFont="true" applyFill="true" applyBorder="true" applyAlignment="true">
      <alignment horizontal="center" vertical="center"/>
    </xf>
    <xf numFmtId="169" fontId="149" fillId="33" borderId="129" xfId="44978" applyNumberFormat="true" applyFont="true" applyFill="true" applyBorder="true" applyAlignment="true">
      <alignment horizontal="center" vertical="center"/>
    </xf>
    <xf numFmtId="169" fontId="149" fillId="33" borderId="106" xfId="44979" applyNumberFormat="true" applyFont="true" applyFill="true" applyBorder="true" applyAlignment="true">
      <alignment horizontal="center" vertical="center"/>
    </xf>
    <xf numFmtId="169" fontId="149" fillId="33" borderId="102" xfId="44978" applyNumberFormat="true" applyFont="true" applyFill="true" applyBorder="true" applyAlignment="true">
      <alignment horizontal="center" vertical="center"/>
    </xf>
    <xf numFmtId="169" fontId="149" fillId="33" borderId="100" xfId="44977" applyNumberFormat="true" applyFont="true" applyFill="true" applyBorder="true" applyAlignment="true">
      <alignment horizontal="center" vertical="center"/>
    </xf>
    <xf numFmtId="169" fontId="149" fillId="33" borderId="125" xfId="44978" applyNumberFormat="true" applyFont="true" applyFill="true" applyBorder="true" applyAlignment="true">
      <alignment horizontal="center" vertical="center"/>
    </xf>
    <xf numFmtId="169" fontId="149" fillId="33" borderId="126" xfId="44979" applyNumberFormat="true" applyFont="true" applyFill="true" applyBorder="true" applyAlignment="true">
      <alignment horizontal="center" vertical="center"/>
    </xf>
    <xf numFmtId="169" fontId="149" fillId="33" borderId="130" xfId="44978" applyNumberFormat="true" applyFont="true" applyFill="true" applyBorder="true" applyAlignment="true">
      <alignment horizontal="center" vertical="center"/>
    </xf>
    <xf numFmtId="169" fontId="149" fillId="33" borderId="107" xfId="44979" applyNumberFormat="true" applyFont="true" applyFill="true" applyBorder="true" applyAlignment="true">
      <alignment horizontal="center" vertical="center"/>
    </xf>
    <xf numFmtId="169" fontId="149" fillId="33" borderId="100" xfId="44978" applyNumberFormat="true" applyFont="true" applyFill="true" applyBorder="true" applyAlignment="true">
      <alignment horizontal="center" vertical="center"/>
    </xf>
    <xf numFmtId="0" fontId="23" fillId="33" borderId="125" xfId="19344" applyFill="true" applyBorder="true" applyAlignment="true">
      <alignment horizontal="center" vertical="center" wrapText="true"/>
    </xf>
    <xf numFmtId="0" fontId="23" fillId="33" borderId="126" xfId="19344" applyFill="true" applyBorder="true" applyAlignment="true">
      <alignment horizontal="center" vertical="center" wrapText="true"/>
    </xf>
    <xf numFmtId="169" fontId="149" fillId="33" borderId="100" xfId="44971" applyNumberFormat="true" applyFont="true" applyFill="true" applyBorder="true" applyAlignment="true">
      <alignment horizontal="center" vertical="center"/>
    </xf>
    <xf numFmtId="169" fontId="149" fillId="33" borderId="125" xfId="44972" applyNumberFormat="true" applyFont="true" applyFill="true" applyBorder="true" applyAlignment="true">
      <alignment horizontal="center" vertical="center"/>
    </xf>
    <xf numFmtId="169" fontId="149" fillId="33" borderId="126" xfId="44973" applyNumberFormat="true" applyFont="true" applyFill="true" applyBorder="true" applyAlignment="true">
      <alignment horizontal="center" vertical="center"/>
    </xf>
    <xf numFmtId="169" fontId="149" fillId="33" borderId="130" xfId="44972" applyNumberFormat="true" applyFont="true" applyFill="true" applyBorder="true" applyAlignment="true">
      <alignment horizontal="center" vertical="center"/>
    </xf>
    <xf numFmtId="169" fontId="149" fillId="33" borderId="107" xfId="44973" applyNumberFormat="true" applyFont="true" applyFill="true" applyBorder="true" applyAlignment="true">
      <alignment horizontal="center" vertical="center"/>
    </xf>
    <xf numFmtId="169" fontId="149" fillId="33" borderId="100" xfId="44972" applyNumberFormat="true" applyFont="true" applyFill="true" applyBorder="true" applyAlignment="true">
      <alignment horizontal="center" vertical="center"/>
    </xf>
    <xf numFmtId="169" fontId="149" fillId="33" borderId="102" xfId="44997" applyNumberFormat="true" applyFont="true" applyFill="true" applyBorder="true" applyAlignment="true">
      <alignment horizontal="center" vertical="center"/>
    </xf>
    <xf numFmtId="169" fontId="149" fillId="33" borderId="123" xfId="44998" applyNumberFormat="true" applyFont="true" applyFill="true" applyBorder="true" applyAlignment="true">
      <alignment horizontal="center" vertical="center"/>
    </xf>
    <xf numFmtId="169" fontId="149" fillId="33" borderId="124" xfId="44999" applyNumberFormat="true" applyFont="true" applyFill="true" applyBorder="true" applyAlignment="true">
      <alignment horizontal="center" vertical="center"/>
    </xf>
    <xf numFmtId="169" fontId="149" fillId="33" borderId="129" xfId="44998" applyNumberFormat="true" applyFont="true" applyFill="true" applyBorder="true" applyAlignment="true">
      <alignment horizontal="center" vertical="center"/>
    </xf>
    <xf numFmtId="169" fontId="149" fillId="33" borderId="106" xfId="44999" applyNumberFormat="true" applyFont="true" applyFill="true" applyBorder="true" applyAlignment="true">
      <alignment horizontal="center" vertical="center"/>
    </xf>
    <xf numFmtId="169" fontId="149" fillId="33" borderId="102" xfId="44998" applyNumberFormat="true" applyFont="true" applyFill="true" applyBorder="true" applyAlignment="true">
      <alignment horizontal="center" vertical="center"/>
    </xf>
    <xf numFmtId="169" fontId="149" fillId="33" borderId="100" xfId="45003" applyNumberFormat="true" applyFont="true" applyFill="true" applyBorder="true" applyAlignment="true">
      <alignment horizontal="center" vertical="center"/>
    </xf>
    <xf numFmtId="169" fontId="149" fillId="33" borderId="125" xfId="45004" applyNumberFormat="true" applyFont="true" applyFill="true" applyBorder="true" applyAlignment="true">
      <alignment horizontal="center" vertical="center"/>
    </xf>
    <xf numFmtId="169" fontId="149" fillId="33" borderId="126" xfId="45005" applyNumberFormat="true" applyFont="true" applyFill="true" applyBorder="true" applyAlignment="true">
      <alignment horizontal="center" vertical="center"/>
    </xf>
    <xf numFmtId="169" fontId="149" fillId="33" borderId="130" xfId="45004" applyNumberFormat="true" applyFont="true" applyFill="true" applyBorder="true" applyAlignment="true">
      <alignment horizontal="center" vertical="center"/>
    </xf>
    <xf numFmtId="169" fontId="149" fillId="33" borderId="107" xfId="45005" applyNumberFormat="true" applyFont="true" applyFill="true" applyBorder="true" applyAlignment="true">
      <alignment horizontal="center" vertical="center"/>
    </xf>
    <xf numFmtId="169" fontId="149" fillId="33" borderId="100" xfId="45004" applyNumberFormat="true" applyFont="true" applyFill="true" applyBorder="true" applyAlignment="true">
      <alignment horizontal="center" vertical="center"/>
    </xf>
    <xf numFmtId="169" fontId="149" fillId="33" borderId="100" xfId="45009" applyNumberFormat="true" applyFont="true" applyFill="true" applyBorder="true" applyAlignment="true">
      <alignment horizontal="center" vertical="center"/>
    </xf>
    <xf numFmtId="169" fontId="149" fillId="33" borderId="125" xfId="45010" applyNumberFormat="true" applyFont="true" applyFill="true" applyBorder="true" applyAlignment="true">
      <alignment horizontal="center" vertical="center"/>
    </xf>
    <xf numFmtId="169" fontId="149" fillId="33" borderId="126" xfId="45011" applyNumberFormat="true" applyFont="true" applyFill="true" applyBorder="true" applyAlignment="true">
      <alignment horizontal="center" vertical="center"/>
    </xf>
    <xf numFmtId="169" fontId="149" fillId="33" borderId="130" xfId="45010" applyNumberFormat="true" applyFont="true" applyFill="true" applyBorder="true" applyAlignment="true">
      <alignment horizontal="center" vertical="center"/>
    </xf>
    <xf numFmtId="169" fontId="149" fillId="33" borderId="107" xfId="45011" applyNumberFormat="true" applyFont="true" applyFill="true" applyBorder="true" applyAlignment="true">
      <alignment horizontal="center" vertical="center"/>
    </xf>
    <xf numFmtId="169" fontId="149" fillId="33" borderId="100" xfId="45010" applyNumberFormat="true" applyFont="true" applyFill="true" applyBorder="true" applyAlignment="true">
      <alignment horizontal="center" vertical="center"/>
    </xf>
    <xf numFmtId="168" fontId="149" fillId="33" borderId="100" xfId="19366" applyNumberFormat="true" applyFont="true" applyFill="true" applyBorder="true" applyAlignment="true">
      <alignment horizontal="center" vertical="center"/>
    </xf>
    <xf numFmtId="168" fontId="149" fillId="33" borderId="125" xfId="19367" applyNumberFormat="true" applyFont="true" applyFill="true" applyBorder="true" applyAlignment="true">
      <alignment horizontal="center" vertical="center"/>
    </xf>
    <xf numFmtId="168" fontId="149" fillId="33" borderId="126" xfId="19368" applyNumberFormat="true" applyFont="true" applyFill="true" applyBorder="true" applyAlignment="true">
      <alignment horizontal="center" vertical="center"/>
    </xf>
    <xf numFmtId="168" fontId="149" fillId="33" borderId="130" xfId="19367" applyNumberFormat="true" applyFont="true" applyFill="true" applyBorder="true" applyAlignment="true">
      <alignment horizontal="center" vertical="center"/>
    </xf>
    <xf numFmtId="168" fontId="149" fillId="33" borderId="107" xfId="19368" applyNumberFormat="true" applyFont="true" applyFill="true" applyBorder="true" applyAlignment="true">
      <alignment horizontal="center" vertical="center"/>
    </xf>
    <xf numFmtId="168" fontId="149" fillId="33" borderId="100" xfId="19367" applyNumberFormat="true" applyFont="true" applyFill="true" applyBorder="true" applyAlignment="true">
      <alignment horizontal="center" vertical="center"/>
    </xf>
    <xf numFmtId="168" fontId="149" fillId="33" borderId="125" xfId="19369" applyNumberFormat="true" applyFont="true" applyFill="true" applyBorder="true" applyAlignment="true">
      <alignment horizontal="center" vertical="center"/>
    </xf>
    <xf numFmtId="168" fontId="149" fillId="33" borderId="100" xfId="19370" applyNumberFormat="true" applyFont="true" applyFill="true" applyBorder="true" applyAlignment="true">
      <alignment horizontal="center" vertical="center"/>
    </xf>
    <xf numFmtId="168" fontId="149" fillId="33" borderId="125" xfId="19371" applyNumberFormat="true" applyFont="true" applyFill="true" applyBorder="true" applyAlignment="true">
      <alignment horizontal="center" vertical="center"/>
    </xf>
    <xf numFmtId="168" fontId="149" fillId="33" borderId="126" xfId="19372" applyNumberFormat="true" applyFont="true" applyFill="true" applyBorder="true" applyAlignment="true">
      <alignment horizontal="center" vertical="center"/>
    </xf>
    <xf numFmtId="168" fontId="149" fillId="33" borderId="130" xfId="19371" applyNumberFormat="true" applyFont="true" applyFill="true" applyBorder="true" applyAlignment="true">
      <alignment horizontal="center" vertical="center"/>
    </xf>
    <xf numFmtId="168" fontId="149" fillId="33" borderId="107" xfId="19372" applyNumberFormat="true" applyFont="true" applyFill="true" applyBorder="true" applyAlignment="true">
      <alignment horizontal="center" vertical="center"/>
    </xf>
    <xf numFmtId="168" fontId="149" fillId="33" borderId="100" xfId="19371" applyNumberFormat="true" applyFont="true" applyFill="true" applyBorder="true" applyAlignment="true">
      <alignment horizontal="center" vertical="center"/>
    </xf>
    <xf numFmtId="168" fontId="149" fillId="33" borderId="125" xfId="19373" applyNumberFormat="true" applyFont="true" applyFill="true" applyBorder="true" applyAlignment="true">
      <alignment horizontal="center" vertical="center"/>
    </xf>
    <xf numFmtId="0" fontId="23" fillId="33" borderId="100" xfId="19344" applyFill="true" applyBorder="true" applyAlignment="true">
      <alignment horizontal="center" vertical="center" wrapText="true"/>
    </xf>
    <xf numFmtId="0" fontId="23" fillId="33" borderId="130" xfId="19344" applyFill="true" applyBorder="true" applyAlignment="true">
      <alignment horizontal="center" vertical="center" wrapText="true"/>
    </xf>
    <xf numFmtId="0" fontId="23" fillId="33" borderId="107" xfId="19344" applyFill="true" applyBorder="true" applyAlignment="true">
      <alignment horizontal="center" vertical="center" wrapText="true"/>
    </xf>
    <xf numFmtId="170" fontId="154" fillId="33" borderId="100" xfId="19344" applyNumberFormat="true" applyFont="true" applyFill="true" applyBorder="true" applyAlignment="true">
      <alignment horizontal="center" vertical="center"/>
    </xf>
    <xf numFmtId="170" fontId="154" fillId="33" borderId="125" xfId="19344" applyNumberFormat="true" applyFont="true" applyFill="true" applyBorder="true" applyAlignment="true">
      <alignment horizontal="center" vertical="center"/>
    </xf>
    <xf numFmtId="170" fontId="154" fillId="33" borderId="126" xfId="19344" applyNumberFormat="true" applyFont="true" applyFill="true" applyBorder="true" applyAlignment="true">
      <alignment horizontal="center" vertical="center"/>
    </xf>
    <xf numFmtId="170" fontId="154" fillId="33" borderId="130" xfId="19344" applyNumberFormat="true" applyFont="true" applyFill="true" applyBorder="true" applyAlignment="true">
      <alignment horizontal="center" vertical="center"/>
    </xf>
    <xf numFmtId="170" fontId="154" fillId="33" borderId="107" xfId="19344" applyNumberFormat="true" applyFont="true" applyFill="true" applyBorder="true" applyAlignment="true">
      <alignment horizontal="center" vertical="center"/>
    </xf>
    <xf numFmtId="170" fontId="154" fillId="33" borderId="105" xfId="19344" applyNumberFormat="true" applyFont="true" applyFill="true" applyBorder="true" applyAlignment="true">
      <alignment horizontal="center" vertical="center"/>
    </xf>
    <xf numFmtId="170" fontId="154" fillId="33" borderId="127" xfId="19344" applyNumberFormat="true" applyFont="true" applyFill="true" applyBorder="true" applyAlignment="true">
      <alignment horizontal="center" vertical="center"/>
    </xf>
    <xf numFmtId="170" fontId="154" fillId="33" borderId="128" xfId="19344" applyNumberFormat="true" applyFont="true" applyFill="true" applyBorder="true" applyAlignment="true">
      <alignment horizontal="center" vertical="center"/>
    </xf>
    <xf numFmtId="170" fontId="154" fillId="33" borderId="131" xfId="19344" applyNumberFormat="true" applyFont="true" applyFill="true" applyBorder="true" applyAlignment="true">
      <alignment horizontal="center" vertical="center"/>
    </xf>
    <xf numFmtId="170" fontId="154" fillId="33" borderId="108" xfId="19344" applyNumberFormat="true" applyFont="true" applyFill="true" applyBorder="true" applyAlignment="true">
      <alignment horizontal="center" vertical="center"/>
    </xf>
    <xf numFmtId="0" fontId="23" fillId="33" borderId="127" xfId="19344" applyFill="true" applyBorder="true" applyAlignment="true">
      <alignment horizontal="center" vertical="center" wrapText="true"/>
    </xf>
    <xf numFmtId="0" fontId="23" fillId="33" borderId="128" xfId="19344" applyFill="true" applyBorder="true" applyAlignment="true">
      <alignment horizontal="center" vertical="center" wrapText="true"/>
    </xf>
    <xf numFmtId="169" fontId="149" fillId="33" borderId="102" xfId="45027" applyNumberFormat="true" applyFont="true" applyFill="true" applyBorder="true" applyAlignment="true">
      <alignment horizontal="center" vertical="center"/>
    </xf>
    <xf numFmtId="169" fontId="149" fillId="33" borderId="123" xfId="45028" applyNumberFormat="true" applyFont="true" applyFill="true" applyBorder="true" applyAlignment="true">
      <alignment horizontal="center" vertical="center"/>
    </xf>
    <xf numFmtId="169" fontId="149" fillId="33" borderId="124" xfId="45029" applyNumberFormat="true" applyFont="true" applyFill="true" applyBorder="true" applyAlignment="true">
      <alignment horizontal="center" vertical="center"/>
    </xf>
    <xf numFmtId="169" fontId="149" fillId="33" borderId="129" xfId="45028" applyNumberFormat="true" applyFont="true" applyFill="true" applyBorder="true" applyAlignment="true">
      <alignment horizontal="center" vertical="center"/>
    </xf>
    <xf numFmtId="169" fontId="149" fillId="33" borderId="106" xfId="45029" applyNumberFormat="true" applyFont="true" applyFill="true" applyBorder="true" applyAlignment="true">
      <alignment horizontal="center" vertical="center"/>
    </xf>
    <xf numFmtId="169" fontId="149" fillId="33" borderId="102" xfId="45028" applyNumberFormat="true" applyFont="true" applyFill="true" applyBorder="true" applyAlignment="true">
      <alignment horizontal="center" vertical="center"/>
    </xf>
    <xf numFmtId="169" fontId="149" fillId="33" borderId="100" xfId="45033" applyNumberFormat="true" applyFont="true" applyFill="true" applyBorder="true" applyAlignment="true">
      <alignment horizontal="center" vertical="center"/>
    </xf>
    <xf numFmtId="169" fontId="149" fillId="33" borderId="125" xfId="45034" applyNumberFormat="true" applyFont="true" applyFill="true" applyBorder="true" applyAlignment="true">
      <alignment horizontal="center" vertical="center"/>
    </xf>
    <xf numFmtId="169" fontId="149" fillId="33" borderId="126" xfId="45035" applyNumberFormat="true" applyFont="true" applyFill="true" applyBorder="true" applyAlignment="true">
      <alignment horizontal="center" vertical="center"/>
    </xf>
    <xf numFmtId="169" fontId="149" fillId="33" borderId="130" xfId="45034" applyNumberFormat="true" applyFont="true" applyFill="true" applyBorder="true" applyAlignment="true">
      <alignment horizontal="center" vertical="center"/>
    </xf>
    <xf numFmtId="169" fontId="149" fillId="33" borderId="107" xfId="45035" applyNumberFormat="true" applyFont="true" applyFill="true" applyBorder="true" applyAlignment="true">
      <alignment horizontal="center" vertical="center"/>
    </xf>
    <xf numFmtId="169" fontId="149" fillId="33" borderId="100" xfId="45034" applyNumberFormat="true" applyFont="true" applyFill="true" applyBorder="true" applyAlignment="true">
      <alignment horizontal="center" vertical="center"/>
    </xf>
    <xf numFmtId="169" fontId="149" fillId="33" borderId="100" xfId="20296" applyNumberFormat="true" applyFont="true" applyFill="true" applyBorder="true" applyAlignment="true">
      <alignment horizontal="center" vertical="center"/>
    </xf>
    <xf numFmtId="169" fontId="149" fillId="33" borderId="125" xfId="20296" applyNumberFormat="true" applyFont="true" applyFill="true" applyBorder="true" applyAlignment="true">
      <alignment horizontal="center" vertical="center"/>
    </xf>
    <xf numFmtId="169" fontId="149" fillId="33" borderId="126" xfId="20296" applyNumberFormat="true" applyFont="true" applyFill="true" applyBorder="true" applyAlignment="true">
      <alignment horizontal="center" vertical="center"/>
    </xf>
    <xf numFmtId="169" fontId="149" fillId="33" borderId="130" xfId="20296" applyNumberFormat="true" applyFont="true" applyFill="true" applyBorder="true" applyAlignment="true">
      <alignment horizontal="center" vertical="center"/>
    </xf>
    <xf numFmtId="169" fontId="149" fillId="33" borderId="107" xfId="20296" applyNumberFormat="true" applyFont="true" applyFill="true" applyBorder="true" applyAlignment="true">
      <alignment horizontal="center" vertical="center"/>
    </xf>
    <xf numFmtId="169" fontId="149" fillId="33" borderId="105" xfId="45039" applyNumberFormat="true" applyFont="true" applyFill="true" applyBorder="true" applyAlignment="true">
      <alignment horizontal="center" vertical="center"/>
    </xf>
    <xf numFmtId="169" fontId="149" fillId="33" borderId="127" xfId="45040" applyNumberFormat="true" applyFont="true" applyFill="true" applyBorder="true" applyAlignment="true">
      <alignment horizontal="center" vertical="center"/>
    </xf>
    <xf numFmtId="169" fontId="149" fillId="33" borderId="128" xfId="45041" applyNumberFormat="true" applyFont="true" applyFill="true" applyBorder="true" applyAlignment="true">
      <alignment horizontal="center" vertical="center"/>
    </xf>
    <xf numFmtId="169" fontId="149" fillId="33" borderId="131" xfId="45040" applyNumberFormat="true" applyFont="true" applyFill="true" applyBorder="true" applyAlignment="true">
      <alignment horizontal="center" vertical="center"/>
    </xf>
    <xf numFmtId="169" fontId="149" fillId="33" borderId="108" xfId="45041" applyNumberFormat="true" applyFont="true" applyFill="true" applyBorder="true" applyAlignment="true">
      <alignment horizontal="center" vertical="center"/>
    </xf>
    <xf numFmtId="169" fontId="149" fillId="33" borderId="105" xfId="45040" applyNumberFormat="true" applyFont="true" applyFill="true" applyBorder="true" applyAlignment="true">
      <alignment horizontal="center" vertical="center"/>
    </xf>
    <xf numFmtId="169" fontId="149" fillId="33" borderId="102" xfId="45057" applyNumberFormat="true" applyFont="true" applyFill="true" applyBorder="true" applyAlignment="true">
      <alignment horizontal="center" vertical="center"/>
    </xf>
    <xf numFmtId="169" fontId="149" fillId="33" borderId="123" xfId="45058" applyNumberFormat="true" applyFont="true" applyFill="true" applyBorder="true" applyAlignment="true">
      <alignment horizontal="center" vertical="center"/>
    </xf>
    <xf numFmtId="169" fontId="149" fillId="33" borderId="124" xfId="45059" applyNumberFormat="true" applyFont="true" applyFill="true" applyBorder="true" applyAlignment="true">
      <alignment horizontal="center" vertical="center"/>
    </xf>
    <xf numFmtId="169" fontId="149" fillId="33" borderId="129" xfId="45058" applyNumberFormat="true" applyFont="true" applyFill="true" applyBorder="true" applyAlignment="true">
      <alignment horizontal="center" vertical="center"/>
    </xf>
    <xf numFmtId="169" fontId="149" fillId="33" borderId="106" xfId="45059" applyNumberFormat="true" applyFont="true" applyFill="true" applyBorder="true" applyAlignment="true">
      <alignment horizontal="center" vertical="center"/>
    </xf>
    <xf numFmtId="169" fontId="149" fillId="33" borderId="102" xfId="45058" applyNumberFormat="true" applyFont="true" applyFill="true" applyBorder="true" applyAlignment="true">
      <alignment horizontal="center" vertical="center"/>
    </xf>
    <xf numFmtId="169" fontId="149" fillId="33" borderId="100" xfId="45063" applyNumberFormat="true" applyFont="true" applyFill="true" applyBorder="true" applyAlignment="true">
      <alignment horizontal="center" vertical="center"/>
    </xf>
    <xf numFmtId="169" fontId="149" fillId="33" borderId="125" xfId="45064" applyNumberFormat="true" applyFont="true" applyFill="true" applyBorder="true" applyAlignment="true">
      <alignment horizontal="center" vertical="center"/>
    </xf>
    <xf numFmtId="169" fontId="149" fillId="33" borderId="126" xfId="45065" applyNumberFormat="true" applyFont="true" applyFill="true" applyBorder="true" applyAlignment="true">
      <alignment horizontal="center" vertical="center"/>
    </xf>
    <xf numFmtId="169" fontId="149" fillId="33" borderId="130" xfId="45064" applyNumberFormat="true" applyFont="true" applyFill="true" applyBorder="true" applyAlignment="true">
      <alignment horizontal="center" vertical="center"/>
    </xf>
    <xf numFmtId="169" fontId="149" fillId="33" borderId="107" xfId="45065" applyNumberFormat="true" applyFont="true" applyFill="true" applyBorder="true" applyAlignment="true">
      <alignment horizontal="center" vertical="center"/>
    </xf>
    <xf numFmtId="169" fontId="149" fillId="33" borderId="100" xfId="45064" applyNumberFormat="true" applyFont="true" applyFill="true" applyBorder="true" applyAlignment="true">
      <alignment horizontal="center" vertical="center"/>
    </xf>
    <xf numFmtId="168" fontId="149" fillId="33" borderId="100" xfId="19397" applyNumberFormat="true" applyFont="true" applyFill="true" applyBorder="true" applyAlignment="true">
      <alignment horizontal="center" vertical="center" wrapText="true"/>
    </xf>
    <xf numFmtId="168" fontId="149" fillId="33" borderId="125" xfId="19398" applyNumberFormat="true" applyFont="true" applyFill="true" applyBorder="true" applyAlignment="true">
      <alignment horizontal="center" vertical="center" wrapText="true"/>
    </xf>
    <xf numFmtId="168" fontId="149" fillId="33" borderId="126" xfId="19399" applyNumberFormat="true" applyFont="true" applyFill="true" applyBorder="true" applyAlignment="true">
      <alignment horizontal="center" vertical="center" wrapText="true"/>
    </xf>
    <xf numFmtId="168" fontId="149" fillId="33" borderId="130" xfId="19398" applyNumberFormat="true" applyFont="true" applyFill="true" applyBorder="true" applyAlignment="true">
      <alignment horizontal="center" vertical="center" wrapText="true"/>
    </xf>
    <xf numFmtId="168" fontId="149" fillId="33" borderId="107" xfId="19399" applyNumberFormat="true" applyFont="true" applyFill="true" applyBorder="true" applyAlignment="true">
      <alignment horizontal="center" vertical="center" wrapText="true"/>
    </xf>
    <xf numFmtId="168" fontId="149" fillId="33" borderId="100" xfId="19398" applyNumberFormat="true" applyFont="true" applyFill="true" applyBorder="true" applyAlignment="true">
      <alignment horizontal="center" vertical="center" wrapText="true"/>
    </xf>
    <xf numFmtId="168" fontId="149" fillId="33" borderId="125" xfId="19400" applyNumberFormat="true" applyFont="true" applyFill="true" applyBorder="true" applyAlignment="true">
      <alignment horizontal="center" vertical="center" wrapText="true"/>
    </xf>
    <xf numFmtId="168" fontId="149" fillId="33" borderId="100" xfId="45073" applyNumberFormat="true" applyFont="true" applyFill="true" applyBorder="true" applyAlignment="true">
      <alignment horizontal="center" vertical="center"/>
    </xf>
    <xf numFmtId="168" fontId="149" fillId="33" borderId="125" xfId="45074" applyNumberFormat="true" applyFont="true" applyFill="true" applyBorder="true" applyAlignment="true">
      <alignment horizontal="center" vertical="center"/>
    </xf>
    <xf numFmtId="168" fontId="149" fillId="33" borderId="126" xfId="45075" applyNumberFormat="true" applyFont="true" applyFill="true" applyBorder="true" applyAlignment="true">
      <alignment horizontal="center" vertical="center"/>
    </xf>
    <xf numFmtId="168" fontId="149" fillId="33" borderId="130" xfId="45074" applyNumberFormat="true" applyFont="true" applyFill="true" applyBorder="true" applyAlignment="true">
      <alignment horizontal="center" vertical="center"/>
    </xf>
    <xf numFmtId="168" fontId="149" fillId="33" borderId="107" xfId="45075" applyNumberFormat="true" applyFont="true" applyFill="true" applyBorder="true" applyAlignment="true">
      <alignment horizontal="center" vertical="center"/>
    </xf>
    <xf numFmtId="168" fontId="149" fillId="33" borderId="100" xfId="45074" applyNumberFormat="true" applyFont="true" applyFill="true" applyBorder="true" applyAlignment="true">
      <alignment horizontal="center" vertical="center"/>
    </xf>
    <xf numFmtId="168" fontId="149" fillId="33" borderId="100" xfId="45077" applyNumberFormat="true" applyFont="true" applyFill="true" applyBorder="true" applyAlignment="true">
      <alignment horizontal="center" vertical="center"/>
    </xf>
    <xf numFmtId="168" fontId="149" fillId="33" borderId="125" xfId="45078" applyNumberFormat="true" applyFont="true" applyFill="true" applyBorder="true" applyAlignment="true">
      <alignment horizontal="center" vertical="center"/>
    </xf>
    <xf numFmtId="168" fontId="149" fillId="33" borderId="126" xfId="45079" applyNumberFormat="true" applyFont="true" applyFill="true" applyBorder="true" applyAlignment="true">
      <alignment horizontal="center" vertical="center"/>
    </xf>
    <xf numFmtId="168" fontId="149" fillId="33" borderId="130" xfId="45078" applyNumberFormat="true" applyFont="true" applyFill="true" applyBorder="true" applyAlignment="true">
      <alignment horizontal="center" vertical="center"/>
    </xf>
    <xf numFmtId="168" fontId="149" fillId="33" borderId="107" xfId="45079" applyNumberFormat="true" applyFont="true" applyFill="true" applyBorder="true" applyAlignment="true">
      <alignment horizontal="center" vertical="center"/>
    </xf>
    <xf numFmtId="168" fontId="149" fillId="33" borderId="100" xfId="45078" applyNumberFormat="true" applyFont="true" applyFill="true" applyBorder="true" applyAlignment="true">
      <alignment horizontal="center" vertical="center"/>
    </xf>
    <xf numFmtId="168" fontId="149" fillId="33" borderId="100" xfId="45082" applyNumberFormat="true" applyFont="true" applyFill="true" applyBorder="true" applyAlignment="true">
      <alignment horizontal="center" vertical="center"/>
    </xf>
    <xf numFmtId="168" fontId="149" fillId="33" borderId="125" xfId="45083" applyNumberFormat="true" applyFont="true" applyFill="true" applyBorder="true" applyAlignment="true">
      <alignment horizontal="center" vertical="center"/>
    </xf>
    <xf numFmtId="168" fontId="149" fillId="33" borderId="126" xfId="45084" applyNumberFormat="true" applyFont="true" applyFill="true" applyBorder="true" applyAlignment="true">
      <alignment horizontal="center" vertical="center"/>
    </xf>
    <xf numFmtId="168" fontId="149" fillId="33" borderId="130" xfId="45083" applyNumberFormat="true" applyFont="true" applyFill="true" applyBorder="true" applyAlignment="true">
      <alignment horizontal="center" vertical="center"/>
    </xf>
    <xf numFmtId="168" fontId="149" fillId="33" borderId="107" xfId="45084" applyNumberFormat="true" applyFont="true" applyFill="true" applyBorder="true" applyAlignment="true">
      <alignment horizontal="center" vertical="center"/>
    </xf>
    <xf numFmtId="168" fontId="149" fillId="33" borderId="100" xfId="45083" applyNumberFormat="true" applyFont="true" applyFill="true" applyBorder="true" applyAlignment="true">
      <alignment horizontal="center" vertical="center"/>
    </xf>
    <xf numFmtId="169" fontId="149" fillId="33" borderId="105" xfId="45063" applyNumberFormat="true" applyFont="true" applyFill="true" applyBorder="true" applyAlignment="true">
      <alignment horizontal="center" vertical="center"/>
    </xf>
    <xf numFmtId="169" fontId="149" fillId="33" borderId="127" xfId="45064" applyNumberFormat="true" applyFont="true" applyFill="true" applyBorder="true" applyAlignment="true">
      <alignment horizontal="center" vertical="center"/>
    </xf>
    <xf numFmtId="169" fontId="149" fillId="33" borderId="128" xfId="45065" applyNumberFormat="true" applyFont="true" applyFill="true" applyBorder="true" applyAlignment="true">
      <alignment horizontal="center" vertical="center"/>
    </xf>
    <xf numFmtId="169" fontId="149" fillId="33" borderId="131" xfId="45064" applyNumberFormat="true" applyFont="true" applyFill="true" applyBorder="true" applyAlignment="true">
      <alignment horizontal="center" vertical="center"/>
    </xf>
    <xf numFmtId="169" fontId="149" fillId="33" borderId="108" xfId="45065" applyNumberFormat="true" applyFont="true" applyFill="true" applyBorder="true" applyAlignment="true">
      <alignment horizontal="center" vertical="center"/>
    </xf>
    <xf numFmtId="169" fontId="149" fillId="33" borderId="105" xfId="45064" applyNumberFormat="true" applyFont="true" applyFill="true" applyBorder="true" applyAlignment="true">
      <alignment horizontal="center" vertical="center"/>
    </xf>
    <xf numFmtId="168" fontId="149" fillId="33" borderId="100" xfId="36948" applyNumberFormat="true" applyFont="true" applyFill="true" applyBorder="true" applyAlignment="true">
      <alignment horizontal="center" vertical="center"/>
    </xf>
    <xf numFmtId="168" fontId="149" fillId="33" borderId="125" xfId="36948" applyNumberFormat="true" applyFont="true" applyFill="true" applyBorder="true" applyAlignment="true">
      <alignment horizontal="center" vertical="center"/>
    </xf>
    <xf numFmtId="168" fontId="149" fillId="33" borderId="126" xfId="36948" applyNumberFormat="true" applyFont="true" applyFill="true" applyBorder="true" applyAlignment="true">
      <alignment horizontal="center" vertical="center"/>
    </xf>
    <xf numFmtId="168" fontId="149" fillId="33" borderId="130" xfId="36948" applyNumberFormat="true" applyFont="true" applyFill="true" applyBorder="true" applyAlignment="true">
      <alignment horizontal="center" vertical="center"/>
    </xf>
    <xf numFmtId="168" fontId="149" fillId="33" borderId="107" xfId="36948" applyNumberFormat="true" applyFont="true" applyFill="true" applyBorder="true" applyAlignment="true">
      <alignment horizontal="center" vertical="center"/>
    </xf>
    <xf numFmtId="168" fontId="149" fillId="33" borderId="100" xfId="36951" applyNumberFormat="true" applyFont="true" applyFill="true" applyBorder="true" applyAlignment="true">
      <alignment horizontal="center" vertical="center"/>
    </xf>
    <xf numFmtId="168" fontId="149" fillId="33" borderId="125" xfId="36951" applyNumberFormat="true" applyFont="true" applyFill="true" applyBorder="true" applyAlignment="true">
      <alignment horizontal="center" vertical="center"/>
    </xf>
    <xf numFmtId="168" fontId="149" fillId="33" borderId="126" xfId="36951" applyNumberFormat="true" applyFont="true" applyFill="true" applyBorder="true" applyAlignment="true">
      <alignment horizontal="center" vertical="center"/>
    </xf>
    <xf numFmtId="168" fontId="149" fillId="33" borderId="130" xfId="36951" applyNumberFormat="true" applyFont="true" applyFill="true" applyBorder="true" applyAlignment="true">
      <alignment horizontal="center" vertical="center"/>
    </xf>
    <xf numFmtId="168" fontId="149" fillId="33" borderId="107" xfId="36951" applyNumberFormat="true" applyFont="true" applyFill="true" applyBorder="true" applyAlignment="true">
      <alignment horizontal="center" vertical="center"/>
    </xf>
    <xf numFmtId="169" fontId="149" fillId="33" borderId="100" xfId="19424" applyNumberFormat="true" applyFont="true" applyFill="true" applyBorder="true" applyAlignment="true">
      <alignment horizontal="center" vertical="center" wrapText="true"/>
    </xf>
    <xf numFmtId="169" fontId="149" fillId="33" borderId="125" xfId="19425" applyNumberFormat="true" applyFont="true" applyFill="true" applyBorder="true" applyAlignment="true">
      <alignment horizontal="center" vertical="center" wrapText="true"/>
    </xf>
    <xf numFmtId="169" fontId="149" fillId="33" borderId="126" xfId="19426" applyNumberFormat="true" applyFont="true" applyFill="true" applyBorder="true" applyAlignment="true">
      <alignment horizontal="center" vertical="center" wrapText="true"/>
    </xf>
    <xf numFmtId="169" fontId="149" fillId="33" borderId="130" xfId="19425" applyNumberFormat="true" applyFont="true" applyFill="true" applyBorder="true" applyAlignment="true">
      <alignment horizontal="center" vertical="center" wrapText="true"/>
    </xf>
    <xf numFmtId="169" fontId="149" fillId="33" borderId="107" xfId="19426" applyNumberFormat="true" applyFont="true" applyFill="true" applyBorder="true" applyAlignment="true">
      <alignment horizontal="center" vertical="center" wrapText="true"/>
    </xf>
    <xf numFmtId="169" fontId="149" fillId="33" borderId="100" xfId="19425" applyNumberFormat="true" applyFont="true" applyFill="true" applyBorder="true" applyAlignment="true">
      <alignment horizontal="center" vertical="center" wrapText="true"/>
    </xf>
    <xf numFmtId="169" fontId="149" fillId="33" borderId="125" xfId="19427" applyNumberFormat="true" applyFont="true" applyFill="true" applyBorder="true" applyAlignment="true">
      <alignment horizontal="center" vertical="center" wrapText="true"/>
    </xf>
    <xf numFmtId="168" fontId="149" fillId="33" borderId="100" xfId="36945" applyNumberFormat="true" applyFont="true" applyFill="true" applyBorder="true" applyAlignment="true">
      <alignment horizontal="center" vertical="center"/>
    </xf>
    <xf numFmtId="168" fontId="149" fillId="33" borderId="125" xfId="36945" applyNumberFormat="true" applyFont="true" applyFill="true" applyBorder="true" applyAlignment="true">
      <alignment horizontal="center" vertical="center"/>
    </xf>
    <xf numFmtId="168" fontId="149" fillId="33" borderId="126" xfId="36945" applyNumberFormat="true" applyFont="true" applyFill="true" applyBorder="true" applyAlignment="true">
      <alignment horizontal="center" vertical="center"/>
    </xf>
    <xf numFmtId="168" fontId="149" fillId="33" borderId="130" xfId="36945" applyNumberFormat="true" applyFont="true" applyFill="true" applyBorder="true" applyAlignment="true">
      <alignment horizontal="center" vertical="center"/>
    </xf>
    <xf numFmtId="168" fontId="149" fillId="33" borderId="107" xfId="36945" applyNumberFormat="true" applyFont="true" applyFill="true" applyBorder="true" applyAlignment="true">
      <alignment horizontal="center" vertical="center"/>
    </xf>
    <xf numFmtId="168" fontId="149" fillId="33" borderId="100" xfId="19430" applyNumberFormat="true" applyFont="true" applyFill="true" applyBorder="true" applyAlignment="true">
      <alignment horizontal="center" vertical="center" wrapText="true"/>
    </xf>
    <xf numFmtId="168" fontId="149" fillId="33" borderId="125" xfId="19431" applyNumberFormat="true" applyFont="true" applyFill="true" applyBorder="true" applyAlignment="true">
      <alignment horizontal="center" vertical="center" wrapText="true"/>
    </xf>
    <xf numFmtId="168" fontId="149" fillId="33" borderId="126" xfId="19432" applyNumberFormat="true" applyFont="true" applyFill="true" applyBorder="true" applyAlignment="true">
      <alignment horizontal="center" vertical="center" wrapText="true"/>
    </xf>
    <xf numFmtId="168" fontId="149" fillId="33" borderId="130" xfId="19431" applyNumberFormat="true" applyFont="true" applyFill="true" applyBorder="true" applyAlignment="true">
      <alignment horizontal="center" vertical="center" wrapText="true"/>
    </xf>
    <xf numFmtId="168" fontId="149" fillId="33" borderId="107" xfId="19432" applyNumberFormat="true" applyFont="true" applyFill="true" applyBorder="true" applyAlignment="true">
      <alignment horizontal="center" vertical="center" wrapText="true"/>
    </xf>
    <xf numFmtId="168" fontId="149" fillId="33" borderId="100" xfId="19431" applyNumberFormat="true" applyFont="true" applyFill="true" applyBorder="true" applyAlignment="true">
      <alignment horizontal="center" vertical="center" wrapText="true"/>
    </xf>
    <xf numFmtId="168" fontId="149" fillId="33" borderId="125" xfId="19433" applyNumberFormat="true" applyFont="true" applyFill="true" applyBorder="true" applyAlignment="true">
      <alignment horizontal="center" vertical="center" wrapText="true"/>
    </xf>
    <xf numFmtId="168" fontId="149" fillId="33" borderId="100" xfId="19434" applyNumberFormat="true" applyFont="true" applyFill="true" applyBorder="true" applyAlignment="true">
      <alignment horizontal="center" vertical="center" wrapText="true"/>
    </xf>
    <xf numFmtId="168" fontId="149" fillId="33" borderId="125" xfId="19435" applyNumberFormat="true" applyFont="true" applyFill="true" applyBorder="true" applyAlignment="true">
      <alignment horizontal="center" vertical="center" wrapText="true"/>
    </xf>
    <xf numFmtId="168" fontId="149" fillId="33" borderId="126" xfId="19436" applyNumberFormat="true" applyFont="true" applyFill="true" applyBorder="true" applyAlignment="true">
      <alignment horizontal="center" vertical="center" wrapText="true"/>
    </xf>
    <xf numFmtId="168" fontId="149" fillId="33" borderId="130" xfId="19435" applyNumberFormat="true" applyFont="true" applyFill="true" applyBorder="true" applyAlignment="true">
      <alignment horizontal="center" vertical="center" wrapText="true"/>
    </xf>
    <xf numFmtId="168" fontId="149" fillId="33" borderId="107" xfId="19436" applyNumberFormat="true" applyFont="true" applyFill="true" applyBorder="true" applyAlignment="true">
      <alignment horizontal="center" vertical="center" wrapText="true"/>
    </xf>
    <xf numFmtId="168" fontId="149" fillId="33" borderId="100" xfId="19435" applyNumberFormat="true" applyFont="true" applyFill="true" applyBorder="true" applyAlignment="true">
      <alignment horizontal="center" vertical="center" wrapText="true"/>
    </xf>
    <xf numFmtId="168" fontId="149" fillId="33" borderId="125" xfId="19437" applyNumberFormat="true" applyFont="true" applyFill="true" applyBorder="true" applyAlignment="true">
      <alignment horizontal="center" vertical="center" wrapText="true"/>
    </xf>
    <xf numFmtId="168" fontId="149" fillId="33" borderId="100" xfId="19438" applyNumberFormat="true" applyFont="true" applyFill="true" applyBorder="true" applyAlignment="true">
      <alignment horizontal="center" vertical="center" wrapText="true"/>
    </xf>
    <xf numFmtId="168" fontId="149" fillId="33" borderId="125" xfId="19439" applyNumberFormat="true" applyFont="true" applyFill="true" applyBorder="true" applyAlignment="true">
      <alignment horizontal="center" vertical="center" wrapText="true"/>
    </xf>
    <xf numFmtId="168" fontId="149" fillId="33" borderId="126" xfId="19440" applyNumberFormat="true" applyFont="true" applyFill="true" applyBorder="true" applyAlignment="true">
      <alignment horizontal="center" vertical="center" wrapText="true"/>
    </xf>
    <xf numFmtId="168" fontId="149" fillId="33" borderId="130" xfId="19439" applyNumberFormat="true" applyFont="true" applyFill="true" applyBorder="true" applyAlignment="true">
      <alignment horizontal="center" vertical="center" wrapText="true"/>
    </xf>
    <xf numFmtId="168" fontId="149" fillId="33" borderId="107" xfId="19440" applyNumberFormat="true" applyFont="true" applyFill="true" applyBorder="true" applyAlignment="true">
      <alignment horizontal="center" vertical="center" wrapText="true"/>
    </xf>
    <xf numFmtId="168" fontId="149" fillId="33" borderId="100" xfId="19439" applyNumberFormat="true" applyFont="true" applyFill="true" applyBorder="true" applyAlignment="true">
      <alignment horizontal="center" vertical="center" wrapText="true"/>
    </xf>
    <xf numFmtId="168" fontId="149" fillId="33" borderId="125" xfId="19441" applyNumberFormat="true" applyFont="true" applyFill="true" applyBorder="true" applyAlignment="true">
      <alignment horizontal="center" vertical="center" wrapText="true"/>
    </xf>
    <xf numFmtId="0" fontId="23" fillId="33" borderId="105" xfId="19344" applyFill="true" applyBorder="true" applyAlignment="true">
      <alignment horizontal="center" vertical="center" wrapText="true"/>
    </xf>
    <xf numFmtId="0" fontId="23" fillId="33" borderId="131" xfId="19344" applyFill="true" applyBorder="true" applyAlignment="true">
      <alignment horizontal="center" vertical="center" wrapText="true"/>
    </xf>
    <xf numFmtId="0" fontId="23" fillId="33" borderId="108" xfId="19344" applyFill="true" applyBorder="true" applyAlignment="true">
      <alignment horizontal="center" vertical="center" wrapText="true"/>
    </xf>
    <xf numFmtId="0" fontId="23" fillId="0" borderId="100" xfId="19344" applyFill="true" applyBorder="true" applyAlignment="true">
      <alignment horizontal="center" vertical="center" wrapText="true"/>
    </xf>
    <xf numFmtId="0" fontId="150" fillId="26" borderId="106" xfId="44940" applyFont="true" applyFill="true" applyBorder="true" applyAlignment="true">
      <alignment horizontal="left" vertical="center"/>
    </xf>
    <xf numFmtId="0" fontId="150" fillId="26" borderId="107" xfId="44946" applyFont="true" applyFill="true" applyBorder="true" applyAlignment="true">
      <alignment horizontal="left" vertical="center"/>
    </xf>
    <xf numFmtId="0" fontId="150" fillId="26" borderId="108" xfId="44952" applyFont="true" applyFill="true" applyBorder="true" applyAlignment="true">
      <alignment horizontal="left" vertical="center"/>
    </xf>
    <xf numFmtId="0" fontId="150" fillId="26" borderId="106" xfId="44976" applyFont="true" applyFill="true" applyBorder="true" applyAlignment="true">
      <alignment horizontal="left" vertical="center"/>
    </xf>
    <xf numFmtId="0" fontId="150" fillId="26" borderId="107" xfId="44976" applyFont="true" applyFill="true" applyBorder="true" applyAlignment="true">
      <alignment horizontal="left" vertical="center"/>
    </xf>
    <xf numFmtId="0" fontId="150" fillId="26" borderId="106" xfId="44996" applyFont="true" applyFill="true" applyBorder="true" applyAlignment="true">
      <alignment horizontal="left" vertical="center"/>
    </xf>
    <xf numFmtId="0" fontId="150" fillId="26" borderId="107" xfId="45002" applyFont="true" applyFill="true" applyBorder="true" applyAlignment="true">
      <alignment horizontal="left" vertical="center"/>
    </xf>
    <xf numFmtId="0" fontId="150" fillId="0" borderId="107" xfId="45002" applyFont="true" applyFill="true" applyBorder="true" applyAlignment="true">
      <alignment horizontal="left" vertical="center"/>
    </xf>
    <xf numFmtId="0" fontId="150" fillId="0" borderId="107" xfId="45008" applyFont="true" applyFill="true" applyBorder="true" applyAlignment="true">
      <alignment horizontal="left" vertical="center"/>
    </xf>
    <xf numFmtId="0" fontId="150" fillId="26" borderId="106" xfId="45026" applyFont="true" applyFill="true" applyBorder="true" applyAlignment="true">
      <alignment horizontal="left" vertical="center"/>
    </xf>
    <xf numFmtId="0" fontId="150" fillId="26" borderId="107" xfId="45032" applyFont="true" applyFill="true" applyBorder="true" applyAlignment="true">
      <alignment horizontal="left" vertical="center"/>
    </xf>
    <xf numFmtId="0" fontId="150" fillId="26" borderId="108" xfId="45038" applyFont="true" applyFill="true" applyBorder="true" applyAlignment="true">
      <alignment horizontal="left" vertical="center"/>
    </xf>
    <xf numFmtId="0" fontId="150" fillId="26" borderId="106" xfId="45056" applyFont="true" applyFill="true" applyBorder="true" applyAlignment="true">
      <alignment horizontal="left" vertical="center"/>
    </xf>
    <xf numFmtId="0" fontId="150" fillId="26" borderId="107" xfId="45062" applyFont="true" applyFill="true" applyBorder="true" applyAlignment="true">
      <alignment horizontal="left" vertical="center"/>
    </xf>
    <xf numFmtId="0" fontId="150" fillId="26" borderId="106" xfId="45062" applyFont="true" applyFill="true" applyBorder="true" applyAlignment="true">
      <alignment horizontal="left" vertical="center"/>
    </xf>
    <xf numFmtId="0" fontId="150" fillId="26" borderId="108" xfId="45062" applyFont="true" applyFill="true" applyBorder="true" applyAlignment="true">
      <alignment horizontal="left" vertical="center"/>
    </xf>
    <xf numFmtId="0" fontId="23" fillId="3" borderId="134" xfId="19344" applyBorder="true" applyAlignment="true">
      <alignment vertical="center"/>
    </xf>
    <xf numFmtId="0" fontId="23" fillId="3" borderId="107" xfId="19344" applyBorder="true" applyAlignment="true">
      <alignment vertical="center"/>
    </xf>
    <xf numFmtId="0" fontId="150" fillId="0" borderId="107" xfId="45044" applyFont="true" applyFill="true" applyBorder="true" applyAlignment="true">
      <alignment horizontal="left" vertical="center"/>
    </xf>
    <xf numFmtId="0" fontId="150" fillId="0" borderId="107" xfId="45050" applyFont="true" applyFill="true" applyBorder="true" applyAlignment="true">
      <alignment horizontal="left" vertical="center"/>
    </xf>
    <xf numFmtId="0" fontId="150" fillId="0" borderId="107" xfId="45056" applyFont="true" applyFill="true" applyBorder="true" applyAlignment="true">
      <alignment horizontal="left" vertical="center"/>
    </xf>
    <xf numFmtId="0" fontId="150" fillId="0" borderId="107" xfId="45062" applyFont="true" applyFill="true" applyBorder="true" applyAlignment="true">
      <alignment horizontal="left" vertical="center"/>
    </xf>
    <xf numFmtId="0" fontId="150" fillId="0" borderId="107" xfId="45081" applyFont="true" applyFill="true" applyBorder="true" applyAlignment="true">
      <alignment horizontal="left" vertical="center"/>
    </xf>
    <xf numFmtId="0" fontId="150" fillId="0" borderId="108" xfId="45062" applyFont="true" applyFill="true" applyBorder="true" applyAlignment="true">
      <alignment horizontal="left" vertical="center"/>
    </xf>
    <xf numFmtId="0" fontId="150" fillId="26" borderId="106" xfId="45099" applyFont="true" applyFill="true" applyBorder="true" applyAlignment="true">
      <alignment horizontal="left" vertical="center"/>
    </xf>
    <xf numFmtId="0" fontId="150" fillId="26" borderId="107" xfId="45101" applyFont="true" applyFill="true" applyBorder="true" applyAlignment="true">
      <alignment horizontal="left" vertical="center"/>
    </xf>
    <xf numFmtId="0" fontId="150" fillId="26" borderId="108" xfId="45103" applyFont="true" applyFill="true" applyBorder="true" applyAlignment="true">
      <alignment horizontal="left" vertical="center"/>
    </xf>
    <xf numFmtId="0" fontId="150" fillId="0" borderId="107" xfId="45087" applyFont="true" applyFill="true" applyBorder="true" applyAlignment="true">
      <alignment horizontal="left" vertical="center"/>
    </xf>
    <xf numFmtId="0" fontId="150" fillId="0" borderId="107" xfId="45093" applyFont="true" applyFill="true" applyBorder="true" applyAlignment="true">
      <alignment horizontal="left" vertical="center"/>
    </xf>
    <xf numFmtId="0" fontId="150" fillId="0" borderId="107" xfId="45099" applyFont="true" applyFill="true" applyBorder="true" applyAlignment="true">
      <alignment horizontal="left" vertical="center"/>
    </xf>
    <xf numFmtId="0" fontId="150" fillId="0" borderId="107" xfId="45101" applyFont="true" applyFill="true" applyBorder="true" applyAlignment="true">
      <alignment horizontal="left" vertical="center"/>
    </xf>
    <xf numFmtId="0" fontId="150" fillId="0" borderId="107" xfId="45103" applyFont="true" applyFill="true" applyBorder="true" applyAlignment="true">
      <alignment horizontal="left" vertical="center"/>
    </xf>
    <xf numFmtId="169" fontId="179" fillId="33" borderId="100" xfId="40057" applyNumberFormat="true" applyFont="true" applyFill="true" applyBorder="true" applyAlignment="true">
      <alignment horizontal="center" vertical="center"/>
    </xf>
    <xf numFmtId="169" fontId="179" fillId="33" borderId="100" xfId="33366" applyNumberFormat="true" applyFont="true" applyFill="true" applyBorder="true" applyAlignment="true">
      <alignment horizontal="center" vertical="center"/>
    </xf>
    <xf numFmtId="169" fontId="179" fillId="33" borderId="105" xfId="40069" applyNumberFormat="true" applyFont="true" applyFill="true" applyBorder="true" applyAlignment="true">
      <alignment horizontal="center" vertical="center"/>
    </xf>
    <xf numFmtId="169" fontId="179" fillId="33" borderId="100" xfId="40237" applyNumberFormat="true" applyFont="true" applyFill="true" applyBorder="true" applyAlignment="true">
      <alignment horizontal="center" vertical="center"/>
    </xf>
    <xf numFmtId="168" fontId="179" fillId="33" borderId="102" xfId="36945" applyNumberFormat="true" applyFont="true" applyFill="true" applyBorder="true" applyAlignment="true">
      <alignment horizontal="center" vertical="center"/>
    </xf>
    <xf numFmtId="168" fontId="179" fillId="33" borderId="100" xfId="36948" applyNumberFormat="true" applyFont="true" applyFill="true" applyBorder="true" applyAlignment="true">
      <alignment horizontal="center" vertical="center"/>
    </xf>
    <xf numFmtId="168" fontId="179" fillId="33" borderId="100" xfId="36951" applyNumberFormat="true" applyFont="true" applyFill="true" applyBorder="true" applyAlignment="true">
      <alignment horizontal="center" vertical="center"/>
    </xf>
    <xf numFmtId="169" fontId="179" fillId="33" borderId="125" xfId="40058" applyNumberFormat="true" applyFont="true" applyFill="true" applyBorder="true" applyAlignment="true">
      <alignment horizontal="center" vertical="center"/>
    </xf>
    <xf numFmtId="169" fontId="179" fillId="33" borderId="125" xfId="33366" applyNumberFormat="true" applyFont="true" applyFill="true" applyBorder="true" applyAlignment="true">
      <alignment horizontal="center" vertical="center"/>
    </xf>
    <xf numFmtId="169" fontId="179" fillId="33" borderId="127" xfId="40070" applyNumberFormat="true" applyFont="true" applyFill="true" applyBorder="true" applyAlignment="true">
      <alignment horizontal="center" vertical="center"/>
    </xf>
    <xf numFmtId="169" fontId="179" fillId="33" borderId="125" xfId="40238" applyNumberFormat="true" applyFont="true" applyFill="true" applyBorder="true" applyAlignment="true">
      <alignment horizontal="center" vertical="center"/>
    </xf>
    <xf numFmtId="168" fontId="179" fillId="33" borderId="123" xfId="36945" applyNumberFormat="true" applyFont="true" applyFill="true" applyBorder="true" applyAlignment="true">
      <alignment horizontal="center" vertical="center"/>
    </xf>
    <xf numFmtId="168" fontId="179" fillId="33" borderId="125" xfId="36948" applyNumberFormat="true" applyFont="true" applyFill="true" applyBorder="true" applyAlignment="true">
      <alignment horizontal="center" vertical="center"/>
    </xf>
    <xf numFmtId="168" fontId="179" fillId="33" borderId="125" xfId="36951" applyNumberFormat="true" applyFont="true" applyFill="true" applyBorder="true" applyAlignment="true">
      <alignment horizontal="center" vertical="center"/>
    </xf>
    <xf numFmtId="169" fontId="179" fillId="33" borderId="126" xfId="40059" applyNumberFormat="true" applyFont="true" applyFill="true" applyBorder="true" applyAlignment="true">
      <alignment horizontal="center" vertical="center"/>
    </xf>
    <xf numFmtId="169" fontId="179" fillId="33" borderId="126" xfId="33366" applyNumberFormat="true" applyFont="true" applyFill="true" applyBorder="true" applyAlignment="true">
      <alignment horizontal="center" vertical="center"/>
    </xf>
    <xf numFmtId="169" fontId="179" fillId="33" borderId="128" xfId="40071" applyNumberFormat="true" applyFont="true" applyFill="true" applyBorder="true" applyAlignment="true">
      <alignment horizontal="center" vertical="center"/>
    </xf>
    <xf numFmtId="169" fontId="179" fillId="33" borderId="126" xfId="40239" applyNumberFormat="true" applyFont="true" applyFill="true" applyBorder="true" applyAlignment="true">
      <alignment horizontal="center" vertical="center"/>
    </xf>
    <xf numFmtId="168" fontId="179" fillId="33" borderId="124" xfId="36945" applyNumberFormat="true" applyFont="true" applyFill="true" applyBorder="true" applyAlignment="true">
      <alignment horizontal="center" vertical="center"/>
    </xf>
    <xf numFmtId="168" fontId="179" fillId="33" borderId="126" xfId="36948" applyNumberFormat="true" applyFont="true" applyFill="true" applyBorder="true" applyAlignment="true">
      <alignment horizontal="center" vertical="center"/>
    </xf>
    <xf numFmtId="168" fontId="179" fillId="33" borderId="126" xfId="36951" applyNumberFormat="true" applyFont="true" applyFill="true" applyBorder="true" applyAlignment="true">
      <alignment horizontal="center" vertical="center"/>
    </xf>
    <xf numFmtId="169" fontId="179" fillId="33" borderId="130" xfId="40058" applyNumberFormat="true" applyFont="true" applyFill="true" applyBorder="true" applyAlignment="true">
      <alignment horizontal="center" vertical="center"/>
    </xf>
    <xf numFmtId="169" fontId="179" fillId="33" borderId="130" xfId="33366" applyNumberFormat="true" applyFont="true" applyFill="true" applyBorder="true" applyAlignment="true">
      <alignment horizontal="center" vertical="center"/>
    </xf>
    <xf numFmtId="169" fontId="179" fillId="33" borderId="131" xfId="40070" applyNumberFormat="true" applyFont="true" applyFill="true" applyBorder="true" applyAlignment="true">
      <alignment horizontal="center" vertical="center"/>
    </xf>
    <xf numFmtId="169" fontId="179" fillId="33" borderId="130" xfId="40238" applyNumberFormat="true" applyFont="true" applyFill="true" applyBorder="true" applyAlignment="true">
      <alignment horizontal="center" vertical="center"/>
    </xf>
    <xf numFmtId="168" fontId="179" fillId="33" borderId="129" xfId="36945" applyNumberFormat="true" applyFont="true" applyFill="true" applyBorder="true" applyAlignment="true">
      <alignment horizontal="center" vertical="center"/>
    </xf>
    <xf numFmtId="168" fontId="179" fillId="33" borderId="130" xfId="36948" applyNumberFormat="true" applyFont="true" applyFill="true" applyBorder="true" applyAlignment="true">
      <alignment horizontal="center" vertical="center"/>
    </xf>
    <xf numFmtId="168" fontId="179" fillId="33" borderId="130" xfId="36951" applyNumberFormat="true" applyFont="true" applyFill="true" applyBorder="true" applyAlignment="true">
      <alignment horizontal="center" vertical="center"/>
    </xf>
    <xf numFmtId="169" fontId="179" fillId="33" borderId="107" xfId="40059" applyNumberFormat="true" applyFont="true" applyFill="true" applyBorder="true" applyAlignment="true">
      <alignment horizontal="center" vertical="center"/>
    </xf>
    <xf numFmtId="169" fontId="179" fillId="33" borderId="107" xfId="33366" applyNumberFormat="true" applyFont="true" applyFill="true" applyBorder="true" applyAlignment="true">
      <alignment horizontal="center" vertical="center"/>
    </xf>
    <xf numFmtId="169" fontId="179" fillId="33" borderId="108" xfId="40071" applyNumberFormat="true" applyFont="true" applyFill="true" applyBorder="true" applyAlignment="true">
      <alignment horizontal="center" vertical="center"/>
    </xf>
    <xf numFmtId="169" fontId="179" fillId="33" borderId="107" xfId="40239" applyNumberFormat="true" applyFont="true" applyFill="true" applyBorder="true" applyAlignment="true">
      <alignment horizontal="center" vertical="center"/>
    </xf>
    <xf numFmtId="168" fontId="179" fillId="33" borderId="106" xfId="36945" applyNumberFormat="true" applyFont="true" applyFill="true" applyBorder="true" applyAlignment="true">
      <alignment horizontal="center" vertical="center"/>
    </xf>
    <xf numFmtId="168" fontId="179" fillId="33" borderId="107" xfId="36948" applyNumberFormat="true" applyFont="true" applyFill="true" applyBorder="true" applyAlignment="true">
      <alignment horizontal="center" vertical="center"/>
    </xf>
    <xf numFmtId="168" fontId="179" fillId="33" borderId="107" xfId="36951" applyNumberFormat="true" applyFont="true" applyFill="true" applyBorder="true" applyAlignment="true">
      <alignment horizontal="center" vertical="center"/>
    </xf>
    <xf numFmtId="169" fontId="179" fillId="33" borderId="100" xfId="40058" applyNumberFormat="true" applyFont="true" applyFill="true" applyBorder="true" applyAlignment="true">
      <alignment horizontal="center" vertical="center"/>
    </xf>
    <xf numFmtId="169" fontId="179" fillId="33" borderId="105" xfId="40070" applyNumberFormat="true" applyFont="true" applyFill="true" applyBorder="true" applyAlignment="true">
      <alignment horizontal="center" vertical="center"/>
    </xf>
    <xf numFmtId="169" fontId="179" fillId="33" borderId="100" xfId="40238" applyNumberFormat="true" applyFont="true" applyFill="true" applyBorder="true" applyAlignment="true">
      <alignment horizontal="center" vertical="center"/>
    </xf>
    <xf numFmtId="169" fontId="179" fillId="33" borderId="125" xfId="40060" applyNumberFormat="true" applyFont="true" applyFill="true" applyBorder="true" applyAlignment="true">
      <alignment horizontal="center" vertical="center"/>
    </xf>
    <xf numFmtId="169" fontId="179" fillId="33" borderId="125" xfId="40240" applyNumberFormat="true" applyFont="true" applyFill="true" applyBorder="true" applyAlignment="true">
      <alignment horizontal="center" vertical="center"/>
    </xf>
    <xf numFmtId="168" fontId="179" fillId="28" borderId="76" xfId="39991" applyNumberFormat="true" applyFont="true" applyFill="true" applyBorder="true" applyAlignment="true">
      <alignment horizontal="center" vertical="center"/>
    </xf>
    <xf numFmtId="168" fontId="179" fillId="28" borderId="77" xfId="40003" applyNumberFormat="true" applyFont="true" applyFill="true" applyBorder="true" applyAlignment="true">
      <alignment horizontal="center" vertical="center"/>
    </xf>
    <xf numFmtId="168" fontId="179" fillId="28" borderId="84" xfId="40015" applyNumberFormat="true" applyFont="true" applyFill="true" applyBorder="true" applyAlignment="true">
      <alignment horizontal="center" vertical="center"/>
    </xf>
    <xf numFmtId="168" fontId="179" fillId="28" borderId="76" xfId="40051" applyNumberFormat="true" applyFont="true" applyFill="true" applyBorder="true" applyAlignment="true">
      <alignment horizontal="center" vertical="center"/>
    </xf>
    <xf numFmtId="168" fontId="179" fillId="28" borderId="77" xfId="40063" applyNumberFormat="true" applyFont="true" applyFill="true" applyBorder="true" applyAlignment="true">
      <alignment horizontal="center" vertical="center"/>
    </xf>
    <xf numFmtId="168" fontId="179" fillId="28" borderId="78" xfId="40075" applyNumberFormat="true" applyFont="true" applyFill="true" applyBorder="true" applyAlignment="true">
      <alignment horizontal="center" vertical="center"/>
    </xf>
    <xf numFmtId="168" fontId="179" fillId="28" borderId="77" xfId="40183" applyNumberFormat="true" applyFont="true" applyFill="true" applyBorder="true" applyAlignment="true">
      <alignment horizontal="center" vertical="center"/>
    </xf>
    <xf numFmtId="168" fontId="179" fillId="28" borderId="84" xfId="40195" applyNumberFormat="true" applyFont="true" applyFill="true" applyBorder="true" applyAlignment="true">
      <alignment horizontal="center" vertical="center"/>
    </xf>
    <xf numFmtId="168" fontId="179" fillId="28" borderId="76" xfId="40231" applyNumberFormat="true" applyFont="true" applyFill="true" applyBorder="true" applyAlignment="true">
      <alignment horizontal="center" vertical="center"/>
    </xf>
    <xf numFmtId="168" fontId="179" fillId="28" borderId="77" xfId="40243" applyNumberFormat="true" applyFont="true" applyFill="true" applyBorder="true" applyAlignment="true">
      <alignment horizontal="center" vertical="center"/>
    </xf>
    <xf numFmtId="168" fontId="179" fillId="28" borderId="77" xfId="40255" applyNumberFormat="true" applyFont="true" applyFill="true" applyBorder="true" applyAlignment="true">
      <alignment horizontal="center" vertical="center"/>
    </xf>
    <xf numFmtId="168" fontId="179" fillId="28" borderId="76" xfId="40291" applyNumberFormat="true" applyFont="true" applyFill="true" applyBorder="true" applyAlignment="true">
      <alignment horizontal="center" vertical="center"/>
    </xf>
    <xf numFmtId="168" fontId="179" fillId="28" borderId="77" xfId="40303" applyNumberFormat="true" applyFont="true" applyFill="true" applyBorder="true" applyAlignment="true">
      <alignment horizontal="center" vertical="center"/>
    </xf>
    <xf numFmtId="168" fontId="179" fillId="28" borderId="76" xfId="40533" applyNumberFormat="true" applyFont="true" applyFill="true" applyBorder="true" applyAlignment="true">
      <alignment horizontal="center" vertical="center"/>
    </xf>
    <xf numFmtId="168" fontId="179" fillId="28" borderId="77" xfId="40539" applyNumberFormat="true" applyFont="true" applyFill="true" applyBorder="true" applyAlignment="true">
      <alignment horizontal="center" vertical="center"/>
    </xf>
    <xf numFmtId="168" fontId="179" fillId="28" borderId="84" xfId="40545" applyNumberFormat="true" applyFont="true" applyFill="true" applyBorder="true" applyAlignment="true">
      <alignment horizontal="center" vertical="center"/>
    </xf>
    <xf numFmtId="168" fontId="179" fillId="28" borderId="76" xfId="40419" applyNumberFormat="true" applyFont="true" applyFill="true" applyBorder="true" applyAlignment="true">
      <alignment horizontal="center" vertical="center"/>
    </xf>
    <xf numFmtId="168" fontId="179" fillId="28" borderId="77" xfId="40431" applyNumberFormat="true" applyFont="true" applyFill="true" applyBorder="true" applyAlignment="true">
      <alignment horizontal="center" vertical="center"/>
    </xf>
    <xf numFmtId="168" fontId="179" fillId="28" borderId="84" xfId="40443" applyNumberFormat="true" applyFont="true" applyFill="true" applyBorder="true" applyAlignment="true">
      <alignment horizontal="center" vertical="center"/>
    </xf>
    <xf numFmtId="168" fontId="179" fillId="28" borderId="61" xfId="39992" applyNumberFormat="true" applyFont="true" applyFill="true" applyBorder="true" applyAlignment="true">
      <alignment horizontal="center" vertical="center"/>
    </xf>
    <xf numFmtId="168" fontId="179" fillId="28" borderId="56" xfId="40004" applyNumberFormat="true" applyFont="true" applyFill="true" applyBorder="true" applyAlignment="true">
      <alignment horizontal="center" vertical="center"/>
    </xf>
    <xf numFmtId="168" fontId="179" fillId="28" borderId="85" xfId="40016" applyNumberFormat="true" applyFont="true" applyFill="true" applyBorder="true" applyAlignment="true">
      <alignment horizontal="center" vertical="center"/>
    </xf>
    <xf numFmtId="168" fontId="179" fillId="28" borderId="61" xfId="40052" applyNumberFormat="true" applyFont="true" applyFill="true" applyBorder="true" applyAlignment="true">
      <alignment horizontal="center" vertical="center"/>
    </xf>
    <xf numFmtId="168" fontId="179" fillId="28" borderId="56" xfId="40064" applyNumberFormat="true" applyFont="true" applyFill="true" applyBorder="true" applyAlignment="true">
      <alignment horizontal="center" vertical="center"/>
    </xf>
    <xf numFmtId="168" fontId="179" fillId="28" borderId="65" xfId="40076" applyNumberFormat="true" applyFont="true" applyFill="true" applyBorder="true" applyAlignment="true">
      <alignment horizontal="center" vertical="center"/>
    </xf>
    <xf numFmtId="168" fontId="179" fillId="28" borderId="56" xfId="40184" applyNumberFormat="true" applyFont="true" applyFill="true" applyBorder="true" applyAlignment="true">
      <alignment horizontal="center" vertical="center"/>
    </xf>
    <xf numFmtId="168" fontId="179" fillId="28" borderId="85" xfId="40196" applyNumberFormat="true" applyFont="true" applyFill="true" applyBorder="true" applyAlignment="true">
      <alignment horizontal="center" vertical="center"/>
    </xf>
    <xf numFmtId="168" fontId="179" fillId="28" borderId="61" xfId="40232" applyNumberFormat="true" applyFont="true" applyFill="true" applyBorder="true" applyAlignment="true">
      <alignment horizontal="center" vertical="center"/>
    </xf>
    <xf numFmtId="168" fontId="179" fillId="28" borderId="56" xfId="40244" applyNumberFormat="true" applyFont="true" applyFill="true" applyBorder="true" applyAlignment="true">
      <alignment horizontal="center" vertical="center"/>
    </xf>
    <xf numFmtId="168" fontId="179" fillId="28" borderId="56" xfId="40256" applyNumberFormat="true" applyFont="true" applyFill="true" applyBorder="true" applyAlignment="true">
      <alignment horizontal="center" vertical="center"/>
    </xf>
    <xf numFmtId="168" fontId="179" fillId="28" borderId="61" xfId="40292" applyNumberFormat="true" applyFont="true" applyFill="true" applyBorder="true" applyAlignment="true">
      <alignment horizontal="center" vertical="center"/>
    </xf>
    <xf numFmtId="168" fontId="179" fillId="28" borderId="56" xfId="40304" applyNumberFormat="true" applyFont="true" applyFill="true" applyBorder="true" applyAlignment="true">
      <alignment horizontal="center" vertical="center"/>
    </xf>
    <xf numFmtId="168" fontId="179" fillId="28" borderId="61" xfId="40534" applyNumberFormat="true" applyFont="true" applyFill="true" applyBorder="true" applyAlignment="true">
      <alignment horizontal="center" vertical="center"/>
    </xf>
    <xf numFmtId="168" fontId="179" fillId="28" borderId="56" xfId="40540" applyNumberFormat="true" applyFont="true" applyFill="true" applyBorder="true" applyAlignment="true">
      <alignment horizontal="center" vertical="center"/>
    </xf>
    <xf numFmtId="168" fontId="179" fillId="28" borderId="63" xfId="40539" applyNumberFormat="true" applyFont="true" applyFill="true" applyBorder="true" applyAlignment="true">
      <alignment horizontal="center" vertical="center"/>
    </xf>
    <xf numFmtId="168" fontId="179" fillId="28" borderId="85" xfId="40546" applyNumberFormat="true" applyFont="true" applyFill="true" applyBorder="true" applyAlignment="true">
      <alignment horizontal="center" vertical="center"/>
    </xf>
    <xf numFmtId="168" fontId="179" fillId="28" borderId="61" xfId="40420" applyNumberFormat="true" applyFont="true" applyFill="true" applyBorder="true" applyAlignment="true">
      <alignment horizontal="center" vertical="center"/>
    </xf>
    <xf numFmtId="168" fontId="179" fillId="28" borderId="56" xfId="40432" applyNumberFormat="true" applyFont="true" applyFill="true" applyBorder="true" applyAlignment="true">
      <alignment horizontal="center" vertical="center"/>
    </xf>
    <xf numFmtId="168" fontId="179" fillId="28" borderId="85" xfId="40444" applyNumberFormat="true" applyFont="true" applyFill="true" applyBorder="true" applyAlignment="true">
      <alignment horizontal="center" vertical="center"/>
    </xf>
    <xf numFmtId="168" fontId="179" fillId="28" borderId="91" xfId="39993" applyNumberFormat="true" applyFont="true" applyFill="true" applyBorder="true" applyAlignment="true">
      <alignment horizontal="center" vertical="center"/>
    </xf>
    <xf numFmtId="168" fontId="179" fillId="28" borderId="92" xfId="40005" applyNumberFormat="true" applyFont="true" applyFill="true" applyBorder="true" applyAlignment="true">
      <alignment horizontal="center" vertical="center"/>
    </xf>
    <xf numFmtId="168" fontId="179" fillId="28" borderId="97" xfId="40017" applyNumberFormat="true" applyFont="true" applyFill="true" applyBorder="true" applyAlignment="true">
      <alignment horizontal="center" vertical="center"/>
    </xf>
    <xf numFmtId="168" fontId="179" fillId="28" borderId="91" xfId="40053" applyNumberFormat="true" applyFont="true" applyFill="true" applyBorder="true" applyAlignment="true">
      <alignment horizontal="center" vertical="center"/>
    </xf>
    <xf numFmtId="168" fontId="179" fillId="28" borderId="92" xfId="40065" applyNumberFormat="true" applyFont="true" applyFill="true" applyBorder="true" applyAlignment="true">
      <alignment horizontal="center" vertical="center"/>
    </xf>
    <xf numFmtId="168" fontId="179" fillId="28" borderId="93" xfId="40077" applyNumberFormat="true" applyFont="true" applyFill="true" applyBorder="true" applyAlignment="true">
      <alignment horizontal="center" vertical="center"/>
    </xf>
    <xf numFmtId="168" fontId="179" fillId="28" borderId="92" xfId="40185" applyNumberFormat="true" applyFont="true" applyFill="true" applyBorder="true" applyAlignment="true">
      <alignment horizontal="center" vertical="center"/>
    </xf>
    <xf numFmtId="168" fontId="179" fillId="28" borderId="97" xfId="40197" applyNumberFormat="true" applyFont="true" applyFill="true" applyBorder="true" applyAlignment="true">
      <alignment horizontal="center" vertical="center"/>
    </xf>
    <xf numFmtId="168" fontId="179" fillId="28" borderId="91" xfId="40233" applyNumberFormat="true" applyFont="true" applyFill="true" applyBorder="true" applyAlignment="true">
      <alignment horizontal="center" vertical="center"/>
    </xf>
    <xf numFmtId="168" fontId="179" fillId="28" borderId="92" xfId="40245" applyNumberFormat="true" applyFont="true" applyFill="true" applyBorder="true" applyAlignment="true">
      <alignment horizontal="center" vertical="center"/>
    </xf>
    <xf numFmtId="168" fontId="179" fillId="28" borderId="92" xfId="40257" applyNumberFormat="true" applyFont="true" applyFill="true" applyBorder="true" applyAlignment="true">
      <alignment horizontal="center" vertical="center"/>
    </xf>
    <xf numFmtId="168" fontId="179" fillId="28" borderId="91" xfId="40293" applyNumberFormat="true" applyFont="true" applyFill="true" applyBorder="true" applyAlignment="true">
      <alignment horizontal="center" vertical="center"/>
    </xf>
    <xf numFmtId="168" fontId="179" fillId="28" borderId="92" xfId="40305" applyNumberFormat="true" applyFont="true" applyFill="true" applyBorder="true" applyAlignment="true">
      <alignment horizontal="center" vertical="center"/>
    </xf>
    <xf numFmtId="168" fontId="179" fillId="28" borderId="91" xfId="40535" applyNumberFormat="true" applyFont="true" applyFill="true" applyBorder="true" applyAlignment="true">
      <alignment horizontal="center" vertical="center"/>
    </xf>
    <xf numFmtId="168" fontId="179" fillId="28" borderId="92" xfId="40541" applyNumberFormat="true" applyFont="true" applyFill="true" applyBorder="true" applyAlignment="true">
      <alignment horizontal="center" vertical="center"/>
    </xf>
    <xf numFmtId="168" fontId="179" fillId="28" borderId="99" xfId="40539" applyNumberFormat="true" applyFont="true" applyFill="true" applyBorder="true" applyAlignment="true">
      <alignment horizontal="center" vertical="center"/>
    </xf>
    <xf numFmtId="168" fontId="179" fillId="28" borderId="97" xfId="40547" applyNumberFormat="true" applyFont="true" applyFill="true" applyBorder="true" applyAlignment="true">
      <alignment horizontal="center" vertical="center"/>
    </xf>
    <xf numFmtId="168" fontId="179" fillId="28" borderId="91" xfId="40421" applyNumberFormat="true" applyFont="true" applyFill="true" applyBorder="true" applyAlignment="true">
      <alignment horizontal="center" vertical="center"/>
    </xf>
    <xf numFmtId="168" fontId="179" fillId="28" borderId="92" xfId="40433" applyNumberFormat="true" applyFont="true" applyFill="true" applyBorder="true" applyAlignment="true">
      <alignment horizontal="center" vertical="center"/>
    </xf>
    <xf numFmtId="168" fontId="179" fillId="28" borderId="97" xfId="40445" applyNumberFormat="true" applyFont="true" applyFill="true" applyBorder="true" applyAlignment="true">
      <alignment horizontal="center" vertical="center"/>
    </xf>
    <xf numFmtId="168" fontId="179" fillId="28" borderId="76" xfId="39992" applyNumberFormat="true" applyFont="true" applyFill="true" applyBorder="true" applyAlignment="true">
      <alignment horizontal="center" vertical="center"/>
    </xf>
    <xf numFmtId="168" fontId="179" fillId="28" borderId="77" xfId="40004" applyNumberFormat="true" applyFont="true" applyFill="true" applyBorder="true" applyAlignment="true">
      <alignment horizontal="center" vertical="center"/>
    </xf>
    <xf numFmtId="168" fontId="179" fillId="28" borderId="84" xfId="40016" applyNumberFormat="true" applyFont="true" applyFill="true" applyBorder="true" applyAlignment="true">
      <alignment horizontal="center" vertical="center"/>
    </xf>
    <xf numFmtId="168" fontId="179" fillId="28" borderId="76" xfId="40052" applyNumberFormat="true" applyFont="true" applyFill="true" applyBorder="true" applyAlignment="true">
      <alignment horizontal="center" vertical="center"/>
    </xf>
    <xf numFmtId="168" fontId="179" fillId="28" borderId="77" xfId="40064" applyNumberFormat="true" applyFont="true" applyFill="true" applyBorder="true" applyAlignment="true">
      <alignment horizontal="center" vertical="center"/>
    </xf>
    <xf numFmtId="168" fontId="179" fillId="28" borderId="78" xfId="40076" applyNumberFormat="true" applyFont="true" applyFill="true" applyBorder="true" applyAlignment="true">
      <alignment horizontal="center" vertical="center"/>
    </xf>
    <xf numFmtId="168" fontId="179" fillId="28" borderId="77" xfId="40184" applyNumberFormat="true" applyFont="true" applyFill="true" applyBorder="true" applyAlignment="true">
      <alignment horizontal="center" vertical="center"/>
    </xf>
    <xf numFmtId="168" fontId="179" fillId="28" borderId="84" xfId="40196" applyNumberFormat="true" applyFont="true" applyFill="true" applyBorder="true" applyAlignment="true">
      <alignment horizontal="center" vertical="center"/>
    </xf>
    <xf numFmtId="168" fontId="179" fillId="28" borderId="76" xfId="40232" applyNumberFormat="true" applyFont="true" applyFill="true" applyBorder="true" applyAlignment="true">
      <alignment horizontal="center" vertical="center"/>
    </xf>
    <xf numFmtId="168" fontId="179" fillId="28" borderId="77" xfId="40244" applyNumberFormat="true" applyFont="true" applyFill="true" applyBorder="true" applyAlignment="true">
      <alignment horizontal="center" vertical="center"/>
    </xf>
    <xf numFmtId="168" fontId="179" fillId="28" borderId="77" xfId="40256" applyNumberFormat="true" applyFont="true" applyFill="true" applyBorder="true" applyAlignment="true">
      <alignment horizontal="center" vertical="center"/>
    </xf>
    <xf numFmtId="168" fontId="179" fillId="28" borderId="76" xfId="40292" applyNumberFormat="true" applyFont="true" applyFill="true" applyBorder="true" applyAlignment="true">
      <alignment horizontal="center" vertical="center"/>
    </xf>
    <xf numFmtId="168" fontId="179" fillId="28" borderId="77" xfId="40304" applyNumberFormat="true" applyFont="true" applyFill="true" applyBorder="true" applyAlignment="true">
      <alignment horizontal="center" vertical="center"/>
    </xf>
    <xf numFmtId="168" fontId="179" fillId="28" borderId="76" xfId="40534" applyNumberFormat="true" applyFont="true" applyFill="true" applyBorder="true" applyAlignment="true">
      <alignment horizontal="center" vertical="center"/>
    </xf>
    <xf numFmtId="168" fontId="179" fillId="28" borderId="77" xfId="40540" applyNumberFormat="true" applyFont="true" applyFill="true" applyBorder="true" applyAlignment="true">
      <alignment horizontal="center" vertical="center"/>
    </xf>
    <xf numFmtId="168" fontId="179" fillId="28" borderId="84" xfId="40546" applyNumberFormat="true" applyFont="true" applyFill="true" applyBorder="true" applyAlignment="true">
      <alignment horizontal="center" vertical="center"/>
    </xf>
    <xf numFmtId="168" fontId="179" fillId="28" borderId="76" xfId="40420" applyNumberFormat="true" applyFont="true" applyFill="true" applyBorder="true" applyAlignment="true">
      <alignment horizontal="center" vertical="center"/>
    </xf>
    <xf numFmtId="168" fontId="179" fillId="28" borderId="77" xfId="40432" applyNumberFormat="true" applyFont="true" applyFill="true" applyBorder="true" applyAlignment="true">
      <alignment horizontal="center" vertical="center"/>
    </xf>
    <xf numFmtId="168" fontId="179" fillId="28" borderId="84" xfId="40444" applyNumberFormat="true" applyFont="true" applyFill="true" applyBorder="true" applyAlignment="true">
      <alignment horizontal="center" vertical="center"/>
    </xf>
    <xf numFmtId="168" fontId="179" fillId="28" borderId="62" xfId="39994" applyNumberFormat="true" applyFont="true" applyFill="true" applyBorder="true" applyAlignment="true">
      <alignment horizontal="center" vertical="center"/>
    </xf>
    <xf numFmtId="168" fontId="179" fillId="28" borderId="64" xfId="40006" applyNumberFormat="true" applyFont="true" applyFill="true" applyBorder="true" applyAlignment="true">
      <alignment horizontal="center" vertical="center"/>
    </xf>
    <xf numFmtId="168" fontId="179" fillId="28" borderId="86" xfId="40018" applyNumberFormat="true" applyFont="true" applyFill="true" applyBorder="true" applyAlignment="true">
      <alignment horizontal="center" vertical="center"/>
    </xf>
    <xf numFmtId="168" fontId="179" fillId="28" borderId="62" xfId="40054" applyNumberFormat="true" applyFont="true" applyFill="true" applyBorder="true" applyAlignment="true">
      <alignment horizontal="center" vertical="center"/>
    </xf>
    <xf numFmtId="168" fontId="179" fillId="28" borderId="64" xfId="40066" applyNumberFormat="true" applyFont="true" applyFill="true" applyBorder="true" applyAlignment="true">
      <alignment horizontal="center" vertical="center"/>
    </xf>
    <xf numFmtId="168" fontId="179" fillId="28" borderId="64" xfId="40186" applyNumberFormat="true" applyFont="true" applyFill="true" applyBorder="true" applyAlignment="true">
      <alignment horizontal="center" vertical="center"/>
    </xf>
    <xf numFmtId="168" fontId="179" fillId="28" borderId="86" xfId="40198" applyNumberFormat="true" applyFont="true" applyFill="true" applyBorder="true" applyAlignment="true">
      <alignment horizontal="center" vertical="center"/>
    </xf>
    <xf numFmtId="168" fontId="179" fillId="28" borderId="62" xfId="40234" applyNumberFormat="true" applyFont="true" applyFill="true" applyBorder="true" applyAlignment="true">
      <alignment horizontal="center" vertical="center"/>
    </xf>
    <xf numFmtId="168" fontId="179" fillId="28" borderId="64" xfId="40246" applyNumberFormat="true" applyFont="true" applyFill="true" applyBorder="true" applyAlignment="true">
      <alignment horizontal="center" vertical="center"/>
    </xf>
    <xf numFmtId="168" fontId="179" fillId="28" borderId="64" xfId="40258" applyNumberFormat="true" applyFont="true" applyFill="true" applyBorder="true" applyAlignment="true">
      <alignment horizontal="center" vertical="center"/>
    </xf>
    <xf numFmtId="168" fontId="179" fillId="28" borderId="62" xfId="40294" applyNumberFormat="true" applyFont="true" applyFill="true" applyBorder="true" applyAlignment="true">
      <alignment horizontal="center" vertical="center"/>
    </xf>
    <xf numFmtId="168" fontId="179" fillId="28" borderId="64" xfId="40306" applyNumberFormat="true" applyFont="true" applyFill="true" applyBorder="true" applyAlignment="true">
      <alignment horizontal="center" vertical="center"/>
    </xf>
    <xf numFmtId="168" fontId="179" fillId="28" borderId="62" xfId="40536" applyNumberFormat="true" applyFont="true" applyFill="true" applyBorder="true" applyAlignment="true">
      <alignment horizontal="center" vertical="center"/>
    </xf>
    <xf numFmtId="168" fontId="179" fillId="28" borderId="64" xfId="40542" applyNumberFormat="true" applyFont="true" applyFill="true" applyBorder="true" applyAlignment="true">
      <alignment horizontal="center" vertical="center"/>
    </xf>
    <xf numFmtId="168" fontId="179" fillId="28" borderId="59" xfId="40539" applyNumberFormat="true" applyFont="true" applyFill="true" applyBorder="true" applyAlignment="true">
      <alignment horizontal="center" vertical="center"/>
    </xf>
    <xf numFmtId="168" fontId="179" fillId="28" borderId="86" xfId="40548" applyNumberFormat="true" applyFont="true" applyFill="true" applyBorder="true" applyAlignment="true">
      <alignment horizontal="center" vertical="center"/>
    </xf>
    <xf numFmtId="168" fontId="179" fillId="28" borderId="62" xfId="40422" applyNumberFormat="true" applyFont="true" applyFill="true" applyBorder="true" applyAlignment="true">
      <alignment horizontal="center" vertical="center"/>
    </xf>
    <xf numFmtId="168" fontId="179" fillId="28" borderId="64" xfId="40434" applyNumberFormat="true" applyFont="true" applyFill="true" applyBorder="true" applyAlignment="true">
      <alignment horizontal="center" vertical="center"/>
    </xf>
    <xf numFmtId="168" fontId="179" fillId="28" borderId="86" xfId="40446" applyNumberFormat="true" applyFont="true" applyFill="true" applyBorder="true" applyAlignment="true">
      <alignment horizontal="center" vertical="center"/>
    </xf>
    <xf numFmtId="168" fontId="179" fillId="28" borderId="66" xfId="40078" applyNumberFormat="true" applyFont="true" applyFill="true" applyBorder="true" applyAlignment="true">
      <alignment horizontal="center" vertical="center"/>
    </xf>
    <xf numFmtId="0" fontId="150" fillId="3" borderId="52" xfId="45206" applyFont="true" applyBorder="true" applyAlignment="true">
      <alignment horizontal="center" vertical="center" wrapText="true"/>
    </xf>
    <xf numFmtId="0" fontId="150" fillId="3" borderId="53" xfId="45207" applyFont="true" applyBorder="true" applyAlignment="true">
      <alignment horizontal="center" vertical="center" wrapText="true"/>
    </xf>
    <xf numFmtId="0" fontId="150" fillId="3" borderId="53" xfId="45208" applyFont="true" applyBorder="true" applyAlignment="true">
      <alignment horizontal="center" vertical="center" wrapText="true"/>
    </xf>
    <xf numFmtId="0" fontId="150" fillId="3" borderId="52" xfId="45236" applyFont="true" applyBorder="true" applyAlignment="true">
      <alignment horizontal="center" vertical="center" wrapText="true"/>
    </xf>
    <xf numFmtId="0" fontId="150" fillId="3" borderId="53" xfId="45237" applyFont="true" applyBorder="true" applyAlignment="true">
      <alignment horizontal="center" vertical="center" wrapText="true"/>
    </xf>
    <xf numFmtId="0" fontId="150" fillId="3" borderId="53" xfId="45238" applyFont="true" applyBorder="true" applyAlignment="true">
      <alignment horizontal="center" vertical="center" wrapText="true"/>
    </xf>
    <xf numFmtId="0" fontId="150" fillId="3" borderId="52" xfId="45262" applyFont="true" applyBorder="true" applyAlignment="true">
      <alignment horizontal="center" vertical="center" wrapText="true"/>
    </xf>
    <xf numFmtId="0" fontId="150" fillId="3" borderId="53" xfId="45263" applyFont="true" applyBorder="true" applyAlignment="true">
      <alignment horizontal="center" vertical="center" wrapText="true"/>
    </xf>
    <xf numFmtId="0" fontId="150" fillId="3" borderId="53" xfId="45264" applyFont="true" applyBorder="true" applyAlignment="true">
      <alignment horizontal="center" vertical="center" wrapText="true"/>
    </xf>
    <xf numFmtId="0" fontId="150" fillId="3" borderId="52" xfId="45292" applyFont="true" applyBorder="true" applyAlignment="true">
      <alignment horizontal="center" vertical="center" wrapText="true"/>
    </xf>
    <xf numFmtId="0" fontId="150" fillId="3" borderId="53" xfId="45293" applyFont="true" applyBorder="true" applyAlignment="true">
      <alignment horizontal="center" vertical="center" wrapText="true"/>
    </xf>
    <xf numFmtId="0" fontId="150" fillId="3" borderId="53" xfId="45294" applyFont="true" applyBorder="true" applyAlignment="true">
      <alignment horizontal="center" vertical="center" wrapText="true"/>
    </xf>
    <xf numFmtId="0" fontId="150" fillId="3" borderId="52" xfId="45322" applyFont="true" applyBorder="true" applyAlignment="true">
      <alignment horizontal="center" vertical="center" wrapText="true"/>
    </xf>
    <xf numFmtId="0" fontId="150" fillId="3" borderId="53" xfId="45323" applyFont="true" applyBorder="true" applyAlignment="true">
      <alignment horizontal="center" vertical="center" wrapText="true"/>
    </xf>
    <xf numFmtId="0" fontId="150" fillId="3" borderId="53" xfId="45324" applyFont="true" applyBorder="true" applyAlignment="true">
      <alignment horizontal="center" vertical="center" wrapText="true"/>
    </xf>
    <xf numFmtId="0" fontId="150" fillId="3" borderId="52" xfId="45365" applyFont="true" applyBorder="true" applyAlignment="true">
      <alignment horizontal="center" vertical="center" wrapText="true"/>
    </xf>
    <xf numFmtId="0" fontId="150" fillId="3" borderId="53" xfId="45366" applyFont="true" applyBorder="true" applyAlignment="true">
      <alignment horizontal="center" vertical="center" wrapText="true"/>
    </xf>
    <xf numFmtId="0" fontId="150" fillId="3" borderId="53" xfId="45367" applyFont="true" applyBorder="true" applyAlignment="true">
      <alignment horizontal="center" vertical="center" wrapText="true"/>
    </xf>
    <xf numFmtId="0" fontId="150" fillId="33" borderId="100" xfId="45315" applyFont="true" applyFill="true" applyBorder="true" applyAlignment="true">
      <alignment horizontal="center" vertical="center" wrapText="true"/>
    </xf>
    <xf numFmtId="0" fontId="150" fillId="33" borderId="125" xfId="45316" applyFont="true" applyFill="true" applyBorder="true" applyAlignment="true">
      <alignment horizontal="center" vertical="center" wrapText="true"/>
    </xf>
    <xf numFmtId="0" fontId="150" fillId="33" borderId="100" xfId="45321" applyFont="true" applyFill="true" applyBorder="true" applyAlignment="true">
      <alignment horizontal="center" vertical="center" wrapText="true"/>
    </xf>
    <xf numFmtId="0" fontId="150" fillId="33" borderId="125" xfId="45322" applyFont="true" applyFill="true" applyBorder="true" applyAlignment="true">
      <alignment horizontal="center" vertical="center" wrapText="true"/>
    </xf>
    <xf numFmtId="0" fontId="150" fillId="33" borderId="100" xfId="45358" applyFont="true" applyFill="true" applyBorder="true" applyAlignment="true">
      <alignment horizontal="center" vertical="center" wrapText="true"/>
    </xf>
    <xf numFmtId="0" fontId="150" fillId="33" borderId="125" xfId="45359" applyFont="true" applyFill="true" applyBorder="true" applyAlignment="true">
      <alignment horizontal="center" vertical="center" wrapText="true"/>
    </xf>
    <xf numFmtId="0" fontId="150" fillId="33" borderId="100" xfId="45364" applyFont="true" applyFill="true" applyBorder="true" applyAlignment="true">
      <alignment horizontal="center" vertical="center" wrapText="true"/>
    </xf>
    <xf numFmtId="0" fontId="150" fillId="33" borderId="125" xfId="45365" applyFont="true" applyFill="true" applyBorder="true" applyAlignment="true">
      <alignment horizontal="center" vertical="center" wrapText="true"/>
    </xf>
    <xf numFmtId="0" fontId="150" fillId="33" borderId="107" xfId="45317" applyFont="true" applyFill="true" applyBorder="true" applyAlignment="true">
      <alignment horizontal="center" vertical="center" wrapText="true"/>
    </xf>
    <xf numFmtId="0" fontId="150" fillId="33" borderId="107" xfId="45323" applyFont="true" applyFill="true" applyBorder="true" applyAlignment="true">
      <alignment horizontal="center" vertical="center" wrapText="true"/>
    </xf>
    <xf numFmtId="0" fontId="150" fillId="33" borderId="107" xfId="45360" applyFont="true" applyFill="true" applyBorder="true" applyAlignment="true">
      <alignment horizontal="center" vertical="center" wrapText="true"/>
    </xf>
    <xf numFmtId="0" fontId="150" fillId="33" borderId="107" xfId="45366" applyFont="true" applyFill="true" applyBorder="true" applyAlignment="true">
      <alignment horizontal="center" vertical="center" wrapText="true"/>
    </xf>
    <xf numFmtId="0" fontId="150" fillId="3" borderId="109" xfId="45206" applyFont="true" applyBorder="true" applyAlignment="true">
      <alignment horizontal="center" vertical="center" wrapText="true"/>
    </xf>
    <xf numFmtId="0" fontId="150" fillId="3" borderId="109" xfId="45236" applyFont="true" applyBorder="true" applyAlignment="true">
      <alignment horizontal="center" vertical="center" wrapText="true"/>
    </xf>
    <xf numFmtId="0" fontId="150" fillId="3" borderId="109" xfId="45262" applyFont="true" applyBorder="true" applyAlignment="true">
      <alignment horizontal="center" vertical="center" wrapText="true"/>
    </xf>
    <xf numFmtId="0" fontId="150" fillId="3" borderId="109" xfId="45292" applyFont="true" applyBorder="true" applyAlignment="true">
      <alignment horizontal="center" vertical="center" wrapText="true"/>
    </xf>
    <xf numFmtId="0" fontId="150" fillId="3" borderId="109" xfId="45322" applyFont="true" applyBorder="true" applyAlignment="true">
      <alignment horizontal="center" vertical="center" wrapText="true"/>
    </xf>
    <xf numFmtId="0" fontId="150" fillId="33" borderId="100" xfId="45317" applyFont="true" applyFill="true" applyBorder="true" applyAlignment="true">
      <alignment horizontal="center" vertical="center" wrapText="true"/>
    </xf>
    <xf numFmtId="0" fontId="150" fillId="33" borderId="100" xfId="45322" applyFont="true" applyFill="true" applyBorder="true" applyAlignment="true">
      <alignment horizontal="center" vertical="center" wrapText="true"/>
    </xf>
    <xf numFmtId="0" fontId="150" fillId="3" borderId="109" xfId="45365" applyFont="true" applyBorder="true" applyAlignment="true">
      <alignment horizontal="center" vertical="center" wrapText="true"/>
    </xf>
    <xf numFmtId="0" fontId="150" fillId="33" borderId="100" xfId="45360" applyFont="true" applyFill="true" applyBorder="true" applyAlignment="true">
      <alignment horizontal="center" vertical="center" wrapText="true"/>
    </xf>
    <xf numFmtId="0" fontId="150" fillId="33" borderId="100" xfId="45365" applyFont="true" applyFill="true" applyBorder="true" applyAlignment="true">
      <alignment horizontal="center" vertical="center" wrapText="true"/>
    </xf>
    <xf numFmtId="0" fontId="150" fillId="3" borderId="110" xfId="45206" applyFont="true" applyBorder="true" applyAlignment="true">
      <alignment horizontal="center" vertical="center" wrapText="true"/>
    </xf>
    <xf numFmtId="0" fontId="150" fillId="3" borderId="110" xfId="45236" applyFont="true" applyBorder="true" applyAlignment="true">
      <alignment horizontal="center" vertical="center" wrapText="true"/>
    </xf>
    <xf numFmtId="0" fontId="150" fillId="3" borderId="110" xfId="45262" applyFont="true" applyBorder="true" applyAlignment="true">
      <alignment horizontal="center" vertical="center" wrapText="true"/>
    </xf>
    <xf numFmtId="0" fontId="150" fillId="3" borderId="110" xfId="45292" applyFont="true" applyBorder="true" applyAlignment="true">
      <alignment horizontal="center" vertical="center" wrapText="true"/>
    </xf>
    <xf numFmtId="0" fontId="150" fillId="3" borderId="110" xfId="45322" applyFont="true" applyBorder="true" applyAlignment="true">
      <alignment horizontal="center" vertical="center" wrapText="true"/>
    </xf>
    <xf numFmtId="0" fontId="150" fillId="33" borderId="130" xfId="45317" applyFont="true" applyFill="true" applyBorder="true" applyAlignment="true">
      <alignment horizontal="center" vertical="center" wrapText="true"/>
    </xf>
    <xf numFmtId="0" fontId="150" fillId="33" borderId="130" xfId="45322" applyFont="true" applyFill="true" applyBorder="true" applyAlignment="true">
      <alignment horizontal="center" vertical="center" wrapText="true"/>
    </xf>
    <xf numFmtId="0" fontId="150" fillId="3" borderId="110" xfId="45365" applyFont="true" applyBorder="true" applyAlignment="true">
      <alignment horizontal="center" vertical="center" wrapText="true"/>
    </xf>
    <xf numFmtId="0" fontId="150" fillId="33" borderId="130" xfId="45360" applyFont="true" applyFill="true" applyBorder="true" applyAlignment="true">
      <alignment horizontal="center" vertical="center" wrapText="true"/>
    </xf>
    <xf numFmtId="0" fontId="150" fillId="33" borderId="130" xfId="45365" applyFont="true" applyFill="true" applyBorder="true" applyAlignment="true">
      <alignment horizontal="center" vertical="center" wrapText="true"/>
    </xf>
    <xf numFmtId="0" fontId="150" fillId="3" borderId="96" xfId="45207" applyFont="true" applyBorder="true" applyAlignment="true">
      <alignment horizontal="center" vertical="center" wrapText="true"/>
    </xf>
    <xf numFmtId="0" fontId="150" fillId="3" borderId="96" xfId="45237" applyFont="true" applyBorder="true" applyAlignment="true">
      <alignment horizontal="center" vertical="center" wrapText="true"/>
    </xf>
    <xf numFmtId="0" fontId="150" fillId="3" borderId="96" xfId="45263" applyFont="true" applyBorder="true" applyAlignment="true">
      <alignment horizontal="center" vertical="center" wrapText="true"/>
    </xf>
    <xf numFmtId="0" fontId="150" fillId="33" borderId="126" xfId="45317" applyFont="true" applyFill="true" applyBorder="true" applyAlignment="true">
      <alignment horizontal="center" vertical="center" wrapText="true"/>
    </xf>
    <xf numFmtId="0" fontId="150" fillId="33" borderId="126" xfId="45323" applyFont="true" applyFill="true" applyBorder="true" applyAlignment="true">
      <alignment horizontal="center" vertical="center" wrapText="true"/>
    </xf>
    <xf numFmtId="0" fontId="150" fillId="3" borderId="96" xfId="45293" applyFont="true" applyBorder="true" applyAlignment="true">
      <alignment horizontal="center" vertical="center" wrapText="true"/>
    </xf>
    <xf numFmtId="0" fontId="150" fillId="3" borderId="96" xfId="45323" applyFont="true" applyBorder="true" applyAlignment="true">
      <alignment horizontal="center" vertical="center" wrapText="true"/>
    </xf>
    <xf numFmtId="0" fontId="150" fillId="33" borderId="126" xfId="45360" applyFont="true" applyFill="true" applyBorder="true" applyAlignment="true">
      <alignment horizontal="center" vertical="center" wrapText="true"/>
    </xf>
    <xf numFmtId="0" fontId="150" fillId="33" borderId="126" xfId="45366" applyFont="true" applyFill="true" applyBorder="true" applyAlignment="true">
      <alignment horizontal="center" vertical="center" wrapText="true"/>
    </xf>
    <xf numFmtId="0" fontId="150" fillId="3" borderId="96" xfId="45366" applyFont="true" applyBorder="true" applyAlignment="true">
      <alignment horizontal="center" vertical="center" wrapText="true"/>
    </xf>
    <xf numFmtId="0" fontId="150" fillId="0" borderId="100" xfId="45271" applyFont="true" applyFill="true" applyBorder="true" applyAlignment="true">
      <alignment horizontal="left" vertical="center" wrapText="true"/>
    </xf>
    <xf numFmtId="0" fontId="150" fillId="0" borderId="100" xfId="45277" applyFont="true" applyFill="true" applyBorder="true" applyAlignment="true">
      <alignment horizontal="left" vertical="center" wrapText="true"/>
    </xf>
    <xf numFmtId="0" fontId="150" fillId="0" borderId="100" xfId="19381" applyFont="true" applyFill="true" applyBorder="true" applyAlignment="true">
      <alignment horizontal="left" vertical="center" wrapText="true"/>
    </xf>
    <xf numFmtId="0" fontId="150" fillId="0" borderId="100" xfId="45313" applyFont="true" applyFill="true" applyBorder="true" applyAlignment="true">
      <alignment horizontal="left" vertical="center" wrapText="true"/>
    </xf>
    <xf numFmtId="0" fontId="150" fillId="0" borderId="100" xfId="45319" applyFont="true" applyFill="true" applyBorder="true" applyAlignment="true">
      <alignment horizontal="left" vertical="center" wrapText="true"/>
    </xf>
    <xf numFmtId="0" fontId="150" fillId="0" borderId="100" xfId="45325" applyFont="true" applyFill="true" applyBorder="true" applyAlignment="true">
      <alignment horizontal="left" vertical="center" wrapText="true"/>
    </xf>
    <xf numFmtId="0" fontId="150" fillId="0" borderId="100" xfId="45331" applyFont="true" applyFill="true" applyBorder="true" applyAlignment="true">
      <alignment horizontal="left" vertical="center" wrapText="true"/>
    </xf>
    <xf numFmtId="0" fontId="150" fillId="0" borderId="100" xfId="45337" applyFont="true" applyFill="true" applyBorder="true" applyAlignment="true">
      <alignment horizontal="left" vertical="center" wrapText="true"/>
    </xf>
    <xf numFmtId="0" fontId="150" fillId="0" borderId="100" xfId="45356" applyFont="true" applyFill="true" applyBorder="true" applyAlignment="true">
      <alignment horizontal="left" vertical="center" wrapText="true"/>
    </xf>
    <xf numFmtId="0" fontId="150" fillId="0" borderId="100" xfId="45362" applyFont="true" applyFill="true" applyBorder="true" applyAlignment="true">
      <alignment horizontal="left" vertical="center" wrapText="true"/>
    </xf>
    <xf numFmtId="0" fontId="150" fillId="0" borderId="100" xfId="45368" applyFont="true" applyFill="true" applyBorder="true" applyAlignment="true">
      <alignment horizontal="left" vertical="center" wrapText="true"/>
    </xf>
    <xf numFmtId="0" fontId="150" fillId="0" borderId="100" xfId="45374" applyFont="true" applyFill="true" applyBorder="true" applyAlignment="true">
      <alignment horizontal="left" vertical="center" wrapText="true"/>
    </xf>
    <xf numFmtId="0" fontId="150" fillId="0" borderId="100" xfId="45380" applyFont="true" applyFill="true" applyBorder="true" applyAlignment="true">
      <alignment horizontal="left" vertical="center" wrapText="true"/>
    </xf>
    <xf numFmtId="0" fontId="150" fillId="0" borderId="105" xfId="45331" applyFont="true" applyFill="true" applyBorder="true" applyAlignment="true">
      <alignment horizontal="left" vertical="center" wrapText="true"/>
    </xf>
    <xf numFmtId="0" fontId="150" fillId="0" borderId="107" xfId="19383" applyFont="true" applyFill="true" applyBorder="true" applyAlignment="true">
      <alignment horizontal="left" vertical="center"/>
    </xf>
    <xf numFmtId="169" fontId="149" fillId="33" borderId="102" xfId="45211" applyNumberFormat="true" applyFont="true" applyFill="true" applyBorder="true" applyAlignment="true">
      <alignment horizontal="center" vertical="center"/>
    </xf>
    <xf numFmtId="169" fontId="149" fillId="33" borderId="123" xfId="45212" applyNumberFormat="true" applyFont="true" applyFill="true" applyBorder="true" applyAlignment="true">
      <alignment horizontal="center" vertical="center"/>
    </xf>
    <xf numFmtId="169" fontId="149" fillId="33" borderId="124" xfId="45213" applyNumberFormat="true" applyFont="true" applyFill="true" applyBorder="true" applyAlignment="true">
      <alignment horizontal="center" vertical="center"/>
    </xf>
    <xf numFmtId="169" fontId="149" fillId="33" borderId="129" xfId="45212" applyNumberFormat="true" applyFont="true" applyFill="true" applyBorder="true" applyAlignment="true">
      <alignment horizontal="center" vertical="center"/>
    </xf>
    <xf numFmtId="169" fontId="149" fillId="33" borderId="106" xfId="45213" applyNumberFormat="true" applyFont="true" applyFill="true" applyBorder="true" applyAlignment="true">
      <alignment horizontal="center" vertical="center"/>
    </xf>
    <xf numFmtId="169" fontId="149" fillId="33" borderId="102" xfId="45212" applyNumberFormat="true" applyFont="true" applyFill="true" applyBorder="true" applyAlignment="true">
      <alignment horizontal="center" vertical="center"/>
    </xf>
    <xf numFmtId="169" fontId="149" fillId="33" borderId="100" xfId="45217" applyNumberFormat="true" applyFont="true" applyFill="true" applyBorder="true" applyAlignment="true">
      <alignment horizontal="center" vertical="center"/>
    </xf>
    <xf numFmtId="169" fontId="149" fillId="33" borderId="125" xfId="45218" applyNumberFormat="true" applyFont="true" applyFill="true" applyBorder="true" applyAlignment="true">
      <alignment horizontal="center" vertical="center"/>
    </xf>
    <xf numFmtId="169" fontId="149" fillId="33" borderId="126" xfId="45219" applyNumberFormat="true" applyFont="true" applyFill="true" applyBorder="true" applyAlignment="true">
      <alignment horizontal="center" vertical="center"/>
    </xf>
    <xf numFmtId="169" fontId="149" fillId="33" borderId="130" xfId="45218" applyNumberFormat="true" applyFont="true" applyFill="true" applyBorder="true" applyAlignment="true">
      <alignment horizontal="center" vertical="center"/>
    </xf>
    <xf numFmtId="169" fontId="149" fillId="33" borderId="107" xfId="45219" applyNumberFormat="true" applyFont="true" applyFill="true" applyBorder="true" applyAlignment="true">
      <alignment horizontal="center" vertical="center"/>
    </xf>
    <xf numFmtId="169" fontId="149" fillId="33" borderId="100" xfId="45218" applyNumberFormat="true" applyFont="true" applyFill="true" applyBorder="true" applyAlignment="true">
      <alignment horizontal="center" vertical="center"/>
    </xf>
    <xf numFmtId="169" fontId="149" fillId="33" borderId="105" xfId="45223" applyNumberFormat="true" applyFont="true" applyFill="true" applyBorder="true" applyAlignment="true">
      <alignment horizontal="center" vertical="center"/>
    </xf>
    <xf numFmtId="169" fontId="149" fillId="33" borderId="127" xfId="45224" applyNumberFormat="true" applyFont="true" applyFill="true" applyBorder="true" applyAlignment="true">
      <alignment horizontal="center" vertical="center"/>
    </xf>
    <xf numFmtId="169" fontId="149" fillId="33" borderId="128" xfId="45225" applyNumberFormat="true" applyFont="true" applyFill="true" applyBorder="true" applyAlignment="true">
      <alignment horizontal="center" vertical="center"/>
    </xf>
    <xf numFmtId="169" fontId="149" fillId="33" borderId="131" xfId="45224" applyNumberFormat="true" applyFont="true" applyFill="true" applyBorder="true" applyAlignment="true">
      <alignment horizontal="center" vertical="center"/>
    </xf>
    <xf numFmtId="169" fontId="149" fillId="33" borderId="108" xfId="45225" applyNumberFormat="true" applyFont="true" applyFill="true" applyBorder="true" applyAlignment="true">
      <alignment horizontal="center" vertical="center"/>
    </xf>
    <xf numFmtId="169" fontId="149" fillId="33" borderId="105" xfId="45224" applyNumberFormat="true" applyFont="true" applyFill="true" applyBorder="true" applyAlignment="true">
      <alignment horizontal="center" vertical="center"/>
    </xf>
    <xf numFmtId="169" fontId="149" fillId="33" borderId="102" xfId="45247" applyNumberFormat="true" applyFont="true" applyFill="true" applyBorder="true" applyAlignment="true">
      <alignment horizontal="center" vertical="center"/>
    </xf>
    <xf numFmtId="169" fontId="149" fillId="33" borderId="123" xfId="45248" applyNumberFormat="true" applyFont="true" applyFill="true" applyBorder="true" applyAlignment="true">
      <alignment horizontal="center" vertical="center"/>
    </xf>
    <xf numFmtId="169" fontId="149" fillId="33" borderId="124" xfId="45249" applyNumberFormat="true" applyFont="true" applyFill="true" applyBorder="true" applyAlignment="true">
      <alignment horizontal="center" vertical="center"/>
    </xf>
    <xf numFmtId="169" fontId="149" fillId="33" borderId="129" xfId="45248" applyNumberFormat="true" applyFont="true" applyFill="true" applyBorder="true" applyAlignment="true">
      <alignment horizontal="center" vertical="center"/>
    </xf>
    <xf numFmtId="169" fontId="149" fillId="33" borderId="106" xfId="45249" applyNumberFormat="true" applyFont="true" applyFill="true" applyBorder="true" applyAlignment="true">
      <alignment horizontal="center" vertical="center"/>
    </xf>
    <xf numFmtId="169" fontId="149" fillId="33" borderId="102" xfId="45248" applyNumberFormat="true" applyFont="true" applyFill="true" applyBorder="true" applyAlignment="true">
      <alignment horizontal="center" vertical="center"/>
    </xf>
    <xf numFmtId="169" fontId="149" fillId="33" borderId="100" xfId="45247" applyNumberFormat="true" applyFont="true" applyFill="true" applyBorder="true" applyAlignment="true">
      <alignment horizontal="center" vertical="center"/>
    </xf>
    <xf numFmtId="169" fontId="149" fillId="33" borderId="125" xfId="45248" applyNumberFormat="true" applyFont="true" applyFill="true" applyBorder="true" applyAlignment="true">
      <alignment horizontal="center" vertical="center"/>
    </xf>
    <xf numFmtId="169" fontId="149" fillId="33" borderId="126" xfId="45249" applyNumberFormat="true" applyFont="true" applyFill="true" applyBorder="true" applyAlignment="true">
      <alignment horizontal="center" vertical="center"/>
    </xf>
    <xf numFmtId="169" fontId="149" fillId="33" borderId="130" xfId="45248" applyNumberFormat="true" applyFont="true" applyFill="true" applyBorder="true" applyAlignment="true">
      <alignment horizontal="center" vertical="center"/>
    </xf>
    <xf numFmtId="169" fontId="149" fillId="33" borderId="107" xfId="45249" applyNumberFormat="true" applyFont="true" applyFill="true" applyBorder="true" applyAlignment="true">
      <alignment horizontal="center" vertical="center"/>
    </xf>
    <xf numFmtId="169" fontId="149" fillId="33" borderId="100" xfId="45248" applyNumberFormat="true" applyFont="true" applyFill="true" applyBorder="true" applyAlignment="true">
      <alignment horizontal="center" vertical="center"/>
    </xf>
    <xf numFmtId="169" fontId="149" fillId="33" borderId="100" xfId="45241" applyNumberFormat="true" applyFont="true" applyFill="true" applyBorder="true" applyAlignment="true">
      <alignment horizontal="center" vertical="center"/>
    </xf>
    <xf numFmtId="169" fontId="149" fillId="33" borderId="125" xfId="45242" applyNumberFormat="true" applyFont="true" applyFill="true" applyBorder="true" applyAlignment="true">
      <alignment horizontal="center" vertical="center"/>
    </xf>
    <xf numFmtId="169" fontId="149" fillId="33" borderId="126" xfId="45243" applyNumberFormat="true" applyFont="true" applyFill="true" applyBorder="true" applyAlignment="true">
      <alignment horizontal="center" vertical="center"/>
    </xf>
    <xf numFmtId="169" fontId="149" fillId="33" borderId="130" xfId="45242" applyNumberFormat="true" applyFont="true" applyFill="true" applyBorder="true" applyAlignment="true">
      <alignment horizontal="center" vertical="center"/>
    </xf>
    <xf numFmtId="169" fontId="149" fillId="33" borderId="107" xfId="45243" applyNumberFormat="true" applyFont="true" applyFill="true" applyBorder="true" applyAlignment="true">
      <alignment horizontal="center" vertical="center"/>
    </xf>
    <xf numFmtId="169" fontId="149" fillId="33" borderId="100" xfId="45242" applyNumberFormat="true" applyFont="true" applyFill="true" applyBorder="true" applyAlignment="true">
      <alignment horizontal="center" vertical="center"/>
    </xf>
    <xf numFmtId="169" fontId="149" fillId="33" borderId="102" xfId="45267" applyNumberFormat="true" applyFont="true" applyFill="true" applyBorder="true" applyAlignment="true">
      <alignment horizontal="center" vertical="center"/>
    </xf>
    <xf numFmtId="169" fontId="149" fillId="33" borderId="123" xfId="45268" applyNumberFormat="true" applyFont="true" applyFill="true" applyBorder="true" applyAlignment="true">
      <alignment horizontal="center" vertical="center"/>
    </xf>
    <xf numFmtId="169" fontId="149" fillId="33" borderId="124" xfId="45269" applyNumberFormat="true" applyFont="true" applyFill="true" applyBorder="true" applyAlignment="true">
      <alignment horizontal="center" vertical="center"/>
    </xf>
    <xf numFmtId="169" fontId="149" fillId="33" borderId="129" xfId="45268" applyNumberFormat="true" applyFont="true" applyFill="true" applyBorder="true" applyAlignment="true">
      <alignment horizontal="center" vertical="center"/>
    </xf>
    <xf numFmtId="169" fontId="149" fillId="33" borderId="106" xfId="45269" applyNumberFormat="true" applyFont="true" applyFill="true" applyBorder="true" applyAlignment="true">
      <alignment horizontal="center" vertical="center"/>
    </xf>
    <xf numFmtId="169" fontId="149" fillId="33" borderId="102" xfId="45268" applyNumberFormat="true" applyFont="true" applyFill="true" applyBorder="true" applyAlignment="true">
      <alignment horizontal="center" vertical="center"/>
    </xf>
    <xf numFmtId="169" fontId="149" fillId="33" borderId="100" xfId="45273" applyNumberFormat="true" applyFont="true" applyFill="true" applyBorder="true" applyAlignment="true">
      <alignment horizontal="center" vertical="center"/>
    </xf>
    <xf numFmtId="169" fontId="149" fillId="33" borderId="125" xfId="45274" applyNumberFormat="true" applyFont="true" applyFill="true" applyBorder="true" applyAlignment="true">
      <alignment horizontal="center" vertical="center"/>
    </xf>
    <xf numFmtId="169" fontId="149" fillId="33" borderId="126" xfId="45275" applyNumberFormat="true" applyFont="true" applyFill="true" applyBorder="true" applyAlignment="true">
      <alignment horizontal="center" vertical="center"/>
    </xf>
    <xf numFmtId="169" fontId="149" fillId="33" borderId="130" xfId="45274" applyNumberFormat="true" applyFont="true" applyFill="true" applyBorder="true" applyAlignment="true">
      <alignment horizontal="center" vertical="center"/>
    </xf>
    <xf numFmtId="169" fontId="149" fillId="33" borderId="107" xfId="45275" applyNumberFormat="true" applyFont="true" applyFill="true" applyBorder="true" applyAlignment="true">
      <alignment horizontal="center" vertical="center"/>
    </xf>
    <xf numFmtId="169" fontId="149" fillId="33" borderId="100" xfId="45274" applyNumberFormat="true" applyFont="true" applyFill="true" applyBorder="true" applyAlignment="true">
      <alignment horizontal="center" vertical="center"/>
    </xf>
    <xf numFmtId="169" fontId="149" fillId="33" borderId="100" xfId="45279" applyNumberFormat="true" applyFont="true" applyFill="true" applyBorder="true" applyAlignment="true">
      <alignment horizontal="center" vertical="center"/>
    </xf>
    <xf numFmtId="169" fontId="149" fillId="33" borderId="125" xfId="45280" applyNumberFormat="true" applyFont="true" applyFill="true" applyBorder="true" applyAlignment="true">
      <alignment horizontal="center" vertical="center"/>
    </xf>
    <xf numFmtId="169" fontId="149" fillId="33" borderId="126" xfId="45281" applyNumberFormat="true" applyFont="true" applyFill="true" applyBorder="true" applyAlignment="true">
      <alignment horizontal="center" vertical="center"/>
    </xf>
    <xf numFmtId="169" fontId="149" fillId="33" borderId="130" xfId="45280" applyNumberFormat="true" applyFont="true" applyFill="true" applyBorder="true" applyAlignment="true">
      <alignment horizontal="center" vertical="center"/>
    </xf>
    <xf numFmtId="169" fontId="149" fillId="33" borderId="107" xfId="45281" applyNumberFormat="true" applyFont="true" applyFill="true" applyBorder="true" applyAlignment="true">
      <alignment horizontal="center" vertical="center"/>
    </xf>
    <xf numFmtId="169" fontId="149" fillId="33" borderId="100" xfId="45280" applyNumberFormat="true" applyFont="true" applyFill="true" applyBorder="true" applyAlignment="true">
      <alignment horizontal="center" vertical="center"/>
    </xf>
    <xf numFmtId="169" fontId="149" fillId="33" borderId="102" xfId="45297" applyNumberFormat="true" applyFont="true" applyFill="true" applyBorder="true" applyAlignment="true">
      <alignment horizontal="center" vertical="center"/>
    </xf>
    <xf numFmtId="169" fontId="149" fillId="33" borderId="123" xfId="45298" applyNumberFormat="true" applyFont="true" applyFill="true" applyBorder="true" applyAlignment="true">
      <alignment horizontal="center" vertical="center"/>
    </xf>
    <xf numFmtId="169" fontId="149" fillId="33" borderId="124" xfId="45299" applyNumberFormat="true" applyFont="true" applyFill="true" applyBorder="true" applyAlignment="true">
      <alignment horizontal="center" vertical="center"/>
    </xf>
    <xf numFmtId="169" fontId="149" fillId="33" borderId="129" xfId="45298" applyNumberFormat="true" applyFont="true" applyFill="true" applyBorder="true" applyAlignment="true">
      <alignment horizontal="center" vertical="center"/>
    </xf>
    <xf numFmtId="169" fontId="149" fillId="33" borderId="106" xfId="45299" applyNumberFormat="true" applyFont="true" applyFill="true" applyBorder="true" applyAlignment="true">
      <alignment horizontal="center" vertical="center"/>
    </xf>
    <xf numFmtId="169" fontId="149" fillId="33" borderId="102" xfId="45298" applyNumberFormat="true" applyFont="true" applyFill="true" applyBorder="true" applyAlignment="true">
      <alignment horizontal="center" vertical="center"/>
    </xf>
    <xf numFmtId="169" fontId="149" fillId="33" borderId="100" xfId="45303" applyNumberFormat="true" applyFont="true" applyFill="true" applyBorder="true" applyAlignment="true">
      <alignment horizontal="center" vertical="center"/>
    </xf>
    <xf numFmtId="169" fontId="149" fillId="33" borderId="125" xfId="45304" applyNumberFormat="true" applyFont="true" applyFill="true" applyBorder="true" applyAlignment="true">
      <alignment horizontal="center" vertical="center"/>
    </xf>
    <xf numFmtId="169" fontId="149" fillId="33" borderId="126" xfId="45305" applyNumberFormat="true" applyFont="true" applyFill="true" applyBorder="true" applyAlignment="true">
      <alignment horizontal="center" vertical="center"/>
    </xf>
    <xf numFmtId="169" fontId="149" fillId="33" borderId="130" xfId="45304" applyNumberFormat="true" applyFont="true" applyFill="true" applyBorder="true" applyAlignment="true">
      <alignment horizontal="center" vertical="center"/>
    </xf>
    <xf numFmtId="169" fontId="149" fillId="33" borderId="107" xfId="45305" applyNumberFormat="true" applyFont="true" applyFill="true" applyBorder="true" applyAlignment="true">
      <alignment horizontal="center" vertical="center"/>
    </xf>
    <xf numFmtId="169" fontId="149" fillId="33" borderId="100" xfId="45304" applyNumberFormat="true" applyFont="true" applyFill="true" applyBorder="true" applyAlignment="true">
      <alignment horizontal="center" vertical="center"/>
    </xf>
    <xf numFmtId="169" fontId="149" fillId="33" borderId="105" xfId="45309" applyNumberFormat="true" applyFont="true" applyFill="true" applyBorder="true" applyAlignment="true">
      <alignment horizontal="center" vertical="center"/>
    </xf>
    <xf numFmtId="169" fontId="149" fillId="33" borderId="127" xfId="45310" applyNumberFormat="true" applyFont="true" applyFill="true" applyBorder="true" applyAlignment="true">
      <alignment horizontal="center" vertical="center"/>
    </xf>
    <xf numFmtId="169" fontId="149" fillId="33" borderId="128" xfId="45311" applyNumberFormat="true" applyFont="true" applyFill="true" applyBorder="true" applyAlignment="true">
      <alignment horizontal="center" vertical="center"/>
    </xf>
    <xf numFmtId="169" fontId="149" fillId="33" borderId="131" xfId="45310" applyNumberFormat="true" applyFont="true" applyFill="true" applyBorder="true" applyAlignment="true">
      <alignment horizontal="center" vertical="center"/>
    </xf>
    <xf numFmtId="169" fontId="149" fillId="33" borderId="108" xfId="45311" applyNumberFormat="true" applyFont="true" applyFill="true" applyBorder="true" applyAlignment="true">
      <alignment horizontal="center" vertical="center"/>
    </xf>
    <xf numFmtId="169" fontId="149" fillId="33" borderId="105" xfId="45310" applyNumberFormat="true" applyFont="true" applyFill="true" applyBorder="true" applyAlignment="true">
      <alignment horizontal="center" vertical="center"/>
    </xf>
    <xf numFmtId="169" fontId="149" fillId="33" borderId="102" xfId="45327" applyNumberFormat="true" applyFont="true" applyFill="true" applyBorder="true" applyAlignment="true">
      <alignment horizontal="center" vertical="center"/>
    </xf>
    <xf numFmtId="169" fontId="149" fillId="33" borderId="123" xfId="45328" applyNumberFormat="true" applyFont="true" applyFill="true" applyBorder="true" applyAlignment="true">
      <alignment horizontal="center" vertical="center"/>
    </xf>
    <xf numFmtId="169" fontId="149" fillId="33" borderId="124" xfId="45329" applyNumberFormat="true" applyFont="true" applyFill="true" applyBorder="true" applyAlignment="true">
      <alignment horizontal="center" vertical="center"/>
    </xf>
    <xf numFmtId="169" fontId="149" fillId="33" borderId="129" xfId="45328" applyNumberFormat="true" applyFont="true" applyFill="true" applyBorder="true" applyAlignment="true">
      <alignment horizontal="center" vertical="center"/>
    </xf>
    <xf numFmtId="169" fontId="149" fillId="33" borderId="106" xfId="45329" applyNumberFormat="true" applyFont="true" applyFill="true" applyBorder="true" applyAlignment="true">
      <alignment horizontal="center" vertical="center"/>
    </xf>
    <xf numFmtId="169" fontId="149" fillId="33" borderId="102" xfId="45328" applyNumberFormat="true" applyFont="true" applyFill="true" applyBorder="true" applyAlignment="true">
      <alignment horizontal="center" vertical="center"/>
    </xf>
    <xf numFmtId="169" fontId="149" fillId="33" borderId="100" xfId="45333" applyNumberFormat="true" applyFont="true" applyFill="true" applyBorder="true" applyAlignment="true">
      <alignment horizontal="center" vertical="center"/>
    </xf>
    <xf numFmtId="169" fontId="149" fillId="33" borderId="125" xfId="45334" applyNumberFormat="true" applyFont="true" applyFill="true" applyBorder="true" applyAlignment="true">
      <alignment horizontal="center" vertical="center"/>
    </xf>
    <xf numFmtId="169" fontId="149" fillId="33" borderId="126" xfId="45335" applyNumberFormat="true" applyFont="true" applyFill="true" applyBorder="true" applyAlignment="true">
      <alignment horizontal="center" vertical="center"/>
    </xf>
    <xf numFmtId="169" fontId="149" fillId="33" borderId="130" xfId="45334" applyNumberFormat="true" applyFont="true" applyFill="true" applyBorder="true" applyAlignment="true">
      <alignment horizontal="center" vertical="center"/>
    </xf>
    <xf numFmtId="169" fontId="149" fillId="33" borderId="107" xfId="45335" applyNumberFormat="true" applyFont="true" applyFill="true" applyBorder="true" applyAlignment="true">
      <alignment horizontal="center" vertical="center"/>
    </xf>
    <xf numFmtId="169" fontId="149" fillId="33" borderId="100" xfId="45334" applyNumberFormat="true" applyFont="true" applyFill="true" applyBorder="true" applyAlignment="true">
      <alignment horizontal="center" vertical="center"/>
    </xf>
    <xf numFmtId="168" fontId="149" fillId="33" borderId="100" xfId="19393" applyNumberFormat="true" applyFont="true" applyFill="true" applyBorder="true" applyAlignment="true">
      <alignment horizontal="center" vertical="center" wrapText="true"/>
    </xf>
    <xf numFmtId="168" fontId="149" fillId="33" borderId="125" xfId="19394" applyNumberFormat="true" applyFont="true" applyFill="true" applyBorder="true" applyAlignment="true">
      <alignment horizontal="center" vertical="center" wrapText="true"/>
    </xf>
    <xf numFmtId="168" fontId="149" fillId="33" borderId="126" xfId="19395" applyNumberFormat="true" applyFont="true" applyFill="true" applyBorder="true" applyAlignment="true">
      <alignment horizontal="center" vertical="center" wrapText="true"/>
    </xf>
    <xf numFmtId="168" fontId="149" fillId="33" borderId="130" xfId="19394" applyNumberFormat="true" applyFont="true" applyFill="true" applyBorder="true" applyAlignment="true">
      <alignment horizontal="center" vertical="center" wrapText="true"/>
    </xf>
    <xf numFmtId="168" fontId="149" fillId="33" borderId="107" xfId="19395" applyNumberFormat="true" applyFont="true" applyFill="true" applyBorder="true" applyAlignment="true">
      <alignment horizontal="center" vertical="center" wrapText="true"/>
    </xf>
    <xf numFmtId="168" fontId="149" fillId="33" borderId="100" xfId="19394" applyNumberFormat="true" applyFont="true" applyFill="true" applyBorder="true" applyAlignment="true">
      <alignment horizontal="center" vertical="center" wrapText="true"/>
    </xf>
    <xf numFmtId="168" fontId="149" fillId="33" borderId="125" xfId="19396" applyNumberFormat="true" applyFont="true" applyFill="true" applyBorder="true" applyAlignment="true">
      <alignment horizontal="center" vertical="center" wrapText="true"/>
    </xf>
    <xf numFmtId="168" fontId="149" fillId="33" borderId="100" xfId="45343" applyNumberFormat="true" applyFont="true" applyFill="true" applyBorder="true" applyAlignment="true">
      <alignment horizontal="center" vertical="center"/>
    </xf>
    <xf numFmtId="168" fontId="149" fillId="33" borderId="125" xfId="45344" applyNumberFormat="true" applyFont="true" applyFill="true" applyBorder="true" applyAlignment="true">
      <alignment horizontal="center" vertical="center"/>
    </xf>
    <xf numFmtId="168" fontId="149" fillId="33" borderId="126" xfId="45345" applyNumberFormat="true" applyFont="true" applyFill="true" applyBorder="true" applyAlignment="true">
      <alignment horizontal="center" vertical="center"/>
    </xf>
    <xf numFmtId="168" fontId="149" fillId="33" borderId="130" xfId="45344" applyNumberFormat="true" applyFont="true" applyFill="true" applyBorder="true" applyAlignment="true">
      <alignment horizontal="center" vertical="center"/>
    </xf>
    <xf numFmtId="168" fontId="149" fillId="33" borderId="107" xfId="45345" applyNumberFormat="true" applyFont="true" applyFill="true" applyBorder="true" applyAlignment="true">
      <alignment horizontal="center" vertical="center"/>
    </xf>
    <xf numFmtId="168" fontId="149" fillId="33" borderId="100" xfId="45344" applyNumberFormat="true" applyFont="true" applyFill="true" applyBorder="true" applyAlignment="true">
      <alignment horizontal="center" vertical="center"/>
    </xf>
    <xf numFmtId="168" fontId="149" fillId="33" borderId="100" xfId="45347" applyNumberFormat="true" applyFont="true" applyFill="true" applyBorder="true" applyAlignment="true">
      <alignment horizontal="center" vertical="center"/>
    </xf>
    <xf numFmtId="168" fontId="149" fillId="33" borderId="125" xfId="45348" applyNumberFormat="true" applyFont="true" applyFill="true" applyBorder="true" applyAlignment="true">
      <alignment horizontal="center" vertical="center"/>
    </xf>
    <xf numFmtId="168" fontId="149" fillId="33" borderId="126" xfId="45349" applyNumberFormat="true" applyFont="true" applyFill="true" applyBorder="true" applyAlignment="true">
      <alignment horizontal="center" vertical="center"/>
    </xf>
    <xf numFmtId="168" fontId="149" fillId="33" borderId="130" xfId="45348" applyNumberFormat="true" applyFont="true" applyFill="true" applyBorder="true" applyAlignment="true">
      <alignment horizontal="center" vertical="center"/>
    </xf>
    <xf numFmtId="168" fontId="149" fillId="33" borderId="107" xfId="45349" applyNumberFormat="true" applyFont="true" applyFill="true" applyBorder="true" applyAlignment="true">
      <alignment horizontal="center" vertical="center"/>
    </xf>
    <xf numFmtId="168" fontId="149" fillId="33" borderId="100" xfId="45348" applyNumberFormat="true" applyFont="true" applyFill="true" applyBorder="true" applyAlignment="true">
      <alignment horizontal="center" vertical="center"/>
    </xf>
    <xf numFmtId="168" fontId="149" fillId="33" borderId="100" xfId="45352" applyNumberFormat="true" applyFont="true" applyFill="true" applyBorder="true" applyAlignment="true">
      <alignment horizontal="center" vertical="center"/>
    </xf>
    <xf numFmtId="168" fontId="149" fillId="33" borderId="125" xfId="45353" applyNumberFormat="true" applyFont="true" applyFill="true" applyBorder="true" applyAlignment="true">
      <alignment horizontal="center" vertical="center"/>
    </xf>
    <xf numFmtId="168" fontId="149" fillId="33" borderId="126" xfId="45354" applyNumberFormat="true" applyFont="true" applyFill="true" applyBorder="true" applyAlignment="true">
      <alignment horizontal="center" vertical="center"/>
    </xf>
    <xf numFmtId="168" fontId="149" fillId="33" borderId="130" xfId="45353" applyNumberFormat="true" applyFont="true" applyFill="true" applyBorder="true" applyAlignment="true">
      <alignment horizontal="center" vertical="center"/>
    </xf>
    <xf numFmtId="168" fontId="149" fillId="33" borderId="107" xfId="45354" applyNumberFormat="true" applyFont="true" applyFill="true" applyBorder="true" applyAlignment="true">
      <alignment horizontal="center" vertical="center"/>
    </xf>
    <xf numFmtId="168" fontId="149" fillId="33" borderId="100" xfId="45353" applyNumberFormat="true" applyFont="true" applyFill="true" applyBorder="true" applyAlignment="true">
      <alignment horizontal="center" vertical="center"/>
    </xf>
    <xf numFmtId="169" fontId="149" fillId="33" borderId="105" xfId="45333" applyNumberFormat="true" applyFont="true" applyFill="true" applyBorder="true" applyAlignment="true">
      <alignment horizontal="center" vertical="center"/>
    </xf>
    <xf numFmtId="169" fontId="149" fillId="33" borderId="127" xfId="45334" applyNumberFormat="true" applyFont="true" applyFill="true" applyBorder="true" applyAlignment="true">
      <alignment horizontal="center" vertical="center"/>
    </xf>
    <xf numFmtId="169" fontId="149" fillId="33" borderId="128" xfId="45335" applyNumberFormat="true" applyFont="true" applyFill="true" applyBorder="true" applyAlignment="true">
      <alignment horizontal="center" vertical="center"/>
    </xf>
    <xf numFmtId="169" fontId="149" fillId="33" borderId="131" xfId="45334" applyNumberFormat="true" applyFont="true" applyFill="true" applyBorder="true" applyAlignment="true">
      <alignment horizontal="center" vertical="center"/>
    </xf>
    <xf numFmtId="169" fontId="149" fillId="33" borderId="108" xfId="45335" applyNumberFormat="true" applyFont="true" applyFill="true" applyBorder="true" applyAlignment="true">
      <alignment horizontal="center" vertical="center"/>
    </xf>
    <xf numFmtId="169" fontId="149" fillId="33" borderId="105" xfId="45334" applyNumberFormat="true" applyFont="true" applyFill="true" applyBorder="true" applyAlignment="true">
      <alignment horizontal="center" vertical="center"/>
    </xf>
    <xf numFmtId="169" fontId="149" fillId="33" borderId="102" xfId="45370" applyNumberFormat="true" applyFont="true" applyFill="true" applyBorder="true" applyAlignment="true">
      <alignment horizontal="center" vertical="center"/>
    </xf>
    <xf numFmtId="169" fontId="149" fillId="33" borderId="123" xfId="45371" applyNumberFormat="true" applyFont="true" applyFill="true" applyBorder="true" applyAlignment="true">
      <alignment horizontal="center" vertical="center"/>
    </xf>
    <xf numFmtId="169" fontId="149" fillId="33" borderId="124" xfId="45372" applyNumberFormat="true" applyFont="true" applyFill="true" applyBorder="true" applyAlignment="true">
      <alignment horizontal="center" vertical="center"/>
    </xf>
    <xf numFmtId="169" fontId="149" fillId="33" borderId="129" xfId="45371" applyNumberFormat="true" applyFont="true" applyFill="true" applyBorder="true" applyAlignment="true">
      <alignment horizontal="center" vertical="center"/>
    </xf>
    <xf numFmtId="169" fontId="149" fillId="33" borderId="106" xfId="45372" applyNumberFormat="true" applyFont="true" applyFill="true" applyBorder="true" applyAlignment="true">
      <alignment horizontal="center" vertical="center"/>
    </xf>
    <xf numFmtId="169" fontId="149" fillId="33" borderId="102" xfId="45371" applyNumberFormat="true" applyFont="true" applyFill="true" applyBorder="true" applyAlignment="true">
      <alignment horizontal="center" vertical="center"/>
    </xf>
    <xf numFmtId="169" fontId="149" fillId="33" borderId="100" xfId="45376" applyNumberFormat="true" applyFont="true" applyFill="true" applyBorder="true" applyAlignment="true">
      <alignment horizontal="center" vertical="center"/>
    </xf>
    <xf numFmtId="169" fontId="149" fillId="33" borderId="125" xfId="45377" applyNumberFormat="true" applyFont="true" applyFill="true" applyBorder="true" applyAlignment="true">
      <alignment horizontal="center" vertical="center"/>
    </xf>
    <xf numFmtId="169" fontId="149" fillId="33" borderId="126" xfId="45378" applyNumberFormat="true" applyFont="true" applyFill="true" applyBorder="true" applyAlignment="true">
      <alignment horizontal="center" vertical="center"/>
    </xf>
    <xf numFmtId="169" fontId="149" fillId="33" borderId="130" xfId="45377" applyNumberFormat="true" applyFont="true" applyFill="true" applyBorder="true" applyAlignment="true">
      <alignment horizontal="center" vertical="center"/>
    </xf>
    <xf numFmtId="169" fontId="149" fillId="33" borderId="107" xfId="45378" applyNumberFormat="true" applyFont="true" applyFill="true" applyBorder="true" applyAlignment="true">
      <alignment horizontal="center" vertical="center"/>
    </xf>
    <xf numFmtId="169" fontId="149" fillId="33" borderId="100" xfId="45377" applyNumberFormat="true" applyFont="true" applyFill="true" applyBorder="true" applyAlignment="true">
      <alignment horizontal="center" vertical="center"/>
    </xf>
    <xf numFmtId="169" fontId="149" fillId="33" borderId="100" xfId="45382" applyNumberFormat="true" applyFont="true" applyFill="true" applyBorder="true" applyAlignment="true">
      <alignment horizontal="center" vertical="center"/>
    </xf>
    <xf numFmtId="169" fontId="149" fillId="33" borderId="125" xfId="45383" applyNumberFormat="true" applyFont="true" applyFill="true" applyBorder="true" applyAlignment="true">
      <alignment horizontal="center" vertical="center"/>
    </xf>
    <xf numFmtId="169" fontId="149" fillId="33" borderId="126" xfId="45384" applyNumberFormat="true" applyFont="true" applyFill="true" applyBorder="true" applyAlignment="true">
      <alignment horizontal="center" vertical="center"/>
    </xf>
    <xf numFmtId="169" fontId="149" fillId="33" borderId="130" xfId="45383" applyNumberFormat="true" applyFont="true" applyFill="true" applyBorder="true" applyAlignment="true">
      <alignment horizontal="center" vertical="center"/>
    </xf>
    <xf numFmtId="169" fontId="149" fillId="33" borderId="107" xfId="45384" applyNumberFormat="true" applyFont="true" applyFill="true" applyBorder="true" applyAlignment="true">
      <alignment horizontal="center" vertical="center"/>
    </xf>
    <xf numFmtId="169" fontId="149" fillId="33" borderId="100" xfId="45383" applyNumberFormat="true" applyFont="true" applyFill="true" applyBorder="true" applyAlignment="true">
      <alignment horizontal="center" vertical="center"/>
    </xf>
    <xf numFmtId="168" fontId="149" fillId="33" borderId="100" xfId="45386" applyNumberFormat="true" applyFont="true" applyFill="true" applyBorder="true" applyAlignment="true">
      <alignment horizontal="center" vertical="center"/>
    </xf>
    <xf numFmtId="168" fontId="149" fillId="33" borderId="125" xfId="45387" applyNumberFormat="true" applyFont="true" applyFill="true" applyBorder="true" applyAlignment="true">
      <alignment horizontal="center" vertical="center"/>
    </xf>
    <xf numFmtId="168" fontId="149" fillId="33" borderId="126" xfId="45388" applyNumberFormat="true" applyFont="true" applyFill="true" applyBorder="true" applyAlignment="true">
      <alignment horizontal="center" vertical="center"/>
    </xf>
    <xf numFmtId="168" fontId="149" fillId="33" borderId="130" xfId="45387" applyNumberFormat="true" applyFont="true" applyFill="true" applyBorder="true" applyAlignment="true">
      <alignment horizontal="center" vertical="center"/>
    </xf>
    <xf numFmtId="168" fontId="149" fillId="33" borderId="107" xfId="45388" applyNumberFormat="true" applyFont="true" applyFill="true" applyBorder="true" applyAlignment="true">
      <alignment horizontal="center" vertical="center"/>
    </xf>
    <xf numFmtId="168" fontId="149" fillId="33" borderId="100" xfId="45387" applyNumberFormat="true" applyFont="true" applyFill="true" applyBorder="true" applyAlignment="true">
      <alignment horizontal="center" vertical="center"/>
    </xf>
    <xf numFmtId="168" fontId="149" fillId="33" borderId="100" xfId="45390" applyNumberFormat="true" applyFont="true" applyFill="true" applyBorder="true" applyAlignment="true">
      <alignment horizontal="center" vertical="center"/>
    </xf>
    <xf numFmtId="168" fontId="149" fillId="33" borderId="125" xfId="45391" applyNumberFormat="true" applyFont="true" applyFill="true" applyBorder="true" applyAlignment="true">
      <alignment horizontal="center" vertical="center"/>
    </xf>
    <xf numFmtId="168" fontId="149" fillId="33" borderId="126" xfId="45392" applyNumberFormat="true" applyFont="true" applyFill="true" applyBorder="true" applyAlignment="true">
      <alignment horizontal="center" vertical="center"/>
    </xf>
    <xf numFmtId="168" fontId="149" fillId="33" borderId="130" xfId="45391" applyNumberFormat="true" applyFont="true" applyFill="true" applyBorder="true" applyAlignment="true">
      <alignment horizontal="center" vertical="center"/>
    </xf>
    <xf numFmtId="168" fontId="149" fillId="33" borderId="107" xfId="45392" applyNumberFormat="true" applyFont="true" applyFill="true" applyBorder="true" applyAlignment="true">
      <alignment horizontal="center" vertical="center"/>
    </xf>
    <xf numFmtId="168" fontId="149" fillId="33" borderId="100" xfId="45391" applyNumberFormat="true" applyFont="true" applyFill="true" applyBorder="true" applyAlignment="true">
      <alignment horizontal="center" vertical="center"/>
    </xf>
    <xf numFmtId="168" fontId="149" fillId="33" borderId="100" xfId="45394" applyNumberFormat="true" applyFont="true" applyFill="true" applyBorder="true" applyAlignment="true">
      <alignment horizontal="center" vertical="center"/>
    </xf>
    <xf numFmtId="168" fontId="149" fillId="33" borderId="125" xfId="45395" applyNumberFormat="true" applyFont="true" applyFill="true" applyBorder="true" applyAlignment="true">
      <alignment horizontal="center" vertical="center"/>
    </xf>
    <xf numFmtId="168" fontId="149" fillId="33" borderId="126" xfId="45396" applyNumberFormat="true" applyFont="true" applyFill="true" applyBorder="true" applyAlignment="true">
      <alignment horizontal="center" vertical="center"/>
    </xf>
    <xf numFmtId="168" fontId="149" fillId="33" borderId="130" xfId="45395" applyNumberFormat="true" applyFont="true" applyFill="true" applyBorder="true" applyAlignment="true">
      <alignment horizontal="center" vertical="center"/>
    </xf>
    <xf numFmtId="168" fontId="149" fillId="33" borderId="107" xfId="45396" applyNumberFormat="true" applyFont="true" applyFill="true" applyBorder="true" applyAlignment="true">
      <alignment horizontal="center" vertical="center"/>
    </xf>
    <xf numFmtId="168" fontId="149" fillId="33" borderId="100" xfId="45395" applyNumberFormat="true" applyFont="true" applyFill="true" applyBorder="true" applyAlignment="true">
      <alignment horizontal="center" vertical="center"/>
    </xf>
    <xf numFmtId="0" fontId="150" fillId="26" borderId="106" xfId="45210" applyFont="true" applyFill="true" applyBorder="true" applyAlignment="true">
      <alignment horizontal="left" vertical="center"/>
    </xf>
    <xf numFmtId="0" fontId="150" fillId="26" borderId="107" xfId="45216" applyFont="true" applyFill="true" applyBorder="true" applyAlignment="true">
      <alignment horizontal="left" vertical="center"/>
    </xf>
    <xf numFmtId="0" fontId="150" fillId="26" borderId="108" xfId="45222" applyFont="true" applyFill="true" applyBorder="true" applyAlignment="true">
      <alignment horizontal="left" vertical="center"/>
    </xf>
    <xf numFmtId="0" fontId="150" fillId="26" borderId="106" xfId="45246" applyFont="true" applyFill="true" applyBorder="true" applyAlignment="true">
      <alignment horizontal="left" vertical="center"/>
    </xf>
    <xf numFmtId="0" fontId="150" fillId="26" borderId="107" xfId="45246" applyFont="true" applyFill="true" applyBorder="true" applyAlignment="true">
      <alignment horizontal="left" vertical="center"/>
    </xf>
    <xf numFmtId="0" fontId="150" fillId="26" borderId="106" xfId="45266" applyFont="true" applyFill="true" applyBorder="true" applyAlignment="true">
      <alignment horizontal="left" vertical="center"/>
    </xf>
    <xf numFmtId="0" fontId="150" fillId="26" borderId="107" xfId="45272" applyFont="true" applyFill="true" applyBorder="true" applyAlignment="true">
      <alignment horizontal="left" vertical="center"/>
    </xf>
    <xf numFmtId="0" fontId="150" fillId="0" borderId="107" xfId="45272" applyFont="true" applyFill="true" applyBorder="true" applyAlignment="true">
      <alignment horizontal="left" vertical="center"/>
    </xf>
    <xf numFmtId="0" fontId="150" fillId="0" borderId="107" xfId="45278" applyFont="true" applyFill="true" applyBorder="true" applyAlignment="true">
      <alignment horizontal="left" vertical="center"/>
    </xf>
    <xf numFmtId="0" fontId="150" fillId="26" borderId="106" xfId="45296" applyFont="true" applyFill="true" applyBorder="true" applyAlignment="true">
      <alignment horizontal="left" vertical="center"/>
    </xf>
    <xf numFmtId="0" fontId="150" fillId="26" borderId="107" xfId="45302" applyFont="true" applyFill="true" applyBorder="true" applyAlignment="true">
      <alignment horizontal="left" vertical="center"/>
    </xf>
    <xf numFmtId="0" fontId="150" fillId="26" borderId="108" xfId="45308" applyFont="true" applyFill="true" applyBorder="true" applyAlignment="true">
      <alignment horizontal="left" vertical="center"/>
    </xf>
    <xf numFmtId="0" fontId="150" fillId="26" borderId="106" xfId="45326" applyFont="true" applyFill="true" applyBorder="true" applyAlignment="true">
      <alignment horizontal="left" vertical="center"/>
    </xf>
    <xf numFmtId="0" fontId="150" fillId="26" borderId="107" xfId="45332" applyFont="true" applyFill="true" applyBorder="true" applyAlignment="true">
      <alignment horizontal="left" vertical="center"/>
    </xf>
    <xf numFmtId="0" fontId="150" fillId="26" borderId="106" xfId="45332" applyFont="true" applyFill="true" applyBorder="true" applyAlignment="true">
      <alignment horizontal="left" vertical="center"/>
    </xf>
    <xf numFmtId="0" fontId="150" fillId="26" borderId="108" xfId="45332" applyFont="true" applyFill="true" applyBorder="true" applyAlignment="true">
      <alignment horizontal="left" vertical="center"/>
    </xf>
    <xf numFmtId="0" fontId="150" fillId="0" borderId="107" xfId="45314" applyFont="true" applyFill="true" applyBorder="true" applyAlignment="true">
      <alignment horizontal="left" vertical="center"/>
    </xf>
    <xf numFmtId="0" fontId="150" fillId="0" borderId="107" xfId="45320" applyFont="true" applyFill="true" applyBorder="true" applyAlignment="true">
      <alignment horizontal="left" vertical="center"/>
    </xf>
    <xf numFmtId="0" fontId="150" fillId="0" borderId="107" xfId="45326" applyFont="true" applyFill="true" applyBorder="true" applyAlignment="true">
      <alignment horizontal="left" vertical="center"/>
    </xf>
    <xf numFmtId="0" fontId="150" fillId="0" borderId="107" xfId="45332" applyFont="true" applyFill="true" applyBorder="true" applyAlignment="true">
      <alignment horizontal="left" vertical="center"/>
    </xf>
    <xf numFmtId="0" fontId="150" fillId="0" borderId="107" xfId="45351" applyFont="true" applyFill="true" applyBorder="true" applyAlignment="true">
      <alignment horizontal="left" vertical="center"/>
    </xf>
    <xf numFmtId="0" fontId="150" fillId="0" borderId="108" xfId="45332" applyFont="true" applyFill="true" applyBorder="true" applyAlignment="true">
      <alignment horizontal="left" vertical="center"/>
    </xf>
    <xf numFmtId="0" fontId="150" fillId="26" borderId="106" xfId="45369" applyFont="true" applyFill="true" applyBorder="true" applyAlignment="true">
      <alignment horizontal="left" vertical="center"/>
    </xf>
    <xf numFmtId="0" fontId="150" fillId="26" borderId="107" xfId="45375" applyFont="true" applyFill="true" applyBorder="true" applyAlignment="true">
      <alignment horizontal="left" vertical="center"/>
    </xf>
    <xf numFmtId="0" fontId="150" fillId="26" borderId="108" xfId="45375" applyFont="true" applyFill="true" applyBorder="true" applyAlignment="true">
      <alignment horizontal="left" vertical="center"/>
    </xf>
    <xf numFmtId="0" fontId="150" fillId="26" borderId="106" xfId="45375" applyFont="true" applyFill="true" applyBorder="true" applyAlignment="true">
      <alignment horizontal="left" vertical="center"/>
    </xf>
    <xf numFmtId="0" fontId="150" fillId="26" borderId="107" xfId="45381" applyFont="true" applyFill="true" applyBorder="true" applyAlignment="true">
      <alignment horizontal="left" vertical="center"/>
    </xf>
    <xf numFmtId="0" fontId="150" fillId="0" borderId="107" xfId="45357" applyFont="true" applyFill="true" applyBorder="true" applyAlignment="true">
      <alignment horizontal="left" vertical="center"/>
    </xf>
    <xf numFmtId="0" fontId="150" fillId="0" borderId="107" xfId="45363" applyFont="true" applyFill="true" applyBorder="true" applyAlignment="true">
      <alignment horizontal="left" vertical="center"/>
    </xf>
    <xf numFmtId="0" fontId="150" fillId="0" borderId="107" xfId="45369" applyFont="true" applyFill="true" applyBorder="true" applyAlignment="true">
      <alignment horizontal="left" vertical="center"/>
    </xf>
    <xf numFmtId="0" fontId="150" fillId="0" borderId="107" xfId="45375" applyFont="true" applyFill="true" applyBorder="true" applyAlignment="true">
      <alignment horizontal="left" vertical="center"/>
    </xf>
    <xf numFmtId="0" fontId="150" fillId="0" borderId="107" xfId="45381" applyFont="true" applyFill="true" applyBorder="true" applyAlignment="true">
      <alignment horizontal="left" vertical="center"/>
    </xf>
    <xf numFmtId="0" fontId="179" fillId="3" borderId="10" xfId="44931" applyFont="true" applyBorder="true" applyAlignment="true">
      <alignment horizontal="center" vertical="center"/>
    </xf>
    <xf numFmtId="0" fontId="179" fillId="3" borderId="10" xfId="44961" applyFont="true" applyBorder="true" applyAlignment="true">
      <alignment horizontal="center" vertical="center"/>
    </xf>
    <xf numFmtId="0" fontId="179" fillId="3" borderId="10" xfId="44987" applyFont="true" applyBorder="true" applyAlignment="true">
      <alignment horizontal="center" vertical="center"/>
    </xf>
    <xf numFmtId="0" fontId="179" fillId="3" borderId="10" xfId="45017" applyFont="true" applyBorder="true" applyAlignment="true">
      <alignment horizontal="center" vertical="center"/>
    </xf>
    <xf numFmtId="0" fontId="179" fillId="3" borderId="10" xfId="45047" applyFont="true" applyBorder="true" applyAlignment="true">
      <alignment horizontal="center" vertical="center"/>
    </xf>
    <xf numFmtId="0" fontId="179" fillId="3" borderId="10" xfId="45090" applyFont="true" applyBorder="true" applyAlignment="true">
      <alignment horizontal="center" vertical="center"/>
    </xf>
    <xf numFmtId="0" fontId="114" fillId="3" borderId="10" xfId="40089" applyFont="true" applyBorder="true" applyAlignment="true">
      <alignment horizontal="center" vertical="center"/>
    </xf>
    <xf numFmtId="170" fontId="154" fillId="27" borderId="135" xfId="19344" applyNumberFormat="true" applyFont="true" applyFill="true" applyBorder="true" applyAlignment="true">
      <alignment horizontal="center" vertical="center"/>
    </xf>
    <xf numFmtId="170" fontId="154" fillId="27" borderId="136" xfId="19344" applyNumberFormat="true" applyFont="true" applyFill="true" applyBorder="true" applyAlignment="true">
      <alignment horizontal="center" vertical="center"/>
    </xf>
    <xf numFmtId="170" fontId="154" fillId="27" borderId="137" xfId="19344" applyNumberFormat="true" applyFont="true" applyFill="true" applyBorder="true" applyAlignment="true">
      <alignment horizontal="center" vertical="center"/>
    </xf>
    <xf numFmtId="169" fontId="179" fillId="33" borderId="132" xfId="40072" applyNumberFormat="true" applyFont="true" applyFill="true" applyBorder="true" applyAlignment="true">
      <alignment horizontal="center" vertical="center"/>
    </xf>
    <xf numFmtId="169" fontId="179" fillId="33" borderId="138" xfId="40072" applyNumberFormat="true" applyFont="true" applyFill="true" applyBorder="true" applyAlignment="true">
      <alignment horizontal="center" vertical="center"/>
    </xf>
    <xf numFmtId="168" fontId="179" fillId="28" borderId="139" xfId="40077" applyNumberFormat="true" applyFont="true" applyFill="true" applyBorder="true" applyAlignment="true">
      <alignment horizontal="center" vertical="center"/>
    </xf>
    <xf numFmtId="168" fontId="179" fillId="28" borderId="122" xfId="40077" applyNumberFormat="true" applyFont="true" applyFill="true" applyBorder="true" applyAlignment="true">
      <alignment horizontal="center" vertical="center"/>
    </xf>
    <xf numFmtId="0" fontId="114" fillId="3" borderId="10" xfId="39969" applyFont="true" applyBorder="true" applyAlignment="true">
      <alignment horizontal="center" vertical="center"/>
    </xf>
    <xf numFmtId="0" fontId="150" fillId="3" borderId="10" xfId="39968" applyFont="true" applyBorder="true" applyAlignment="true">
      <alignment horizontal="center" vertical="center"/>
    </xf>
    <xf numFmtId="0" fontId="150" fillId="3" borderId="10" xfId="39970" applyFont="true" applyBorder="true" applyAlignment="true">
      <alignment horizontal="center" vertical="center"/>
    </xf>
    <xf numFmtId="0" fontId="114" fillId="3" borderId="10" xfId="40029" applyFont="true" applyBorder="true" applyAlignment="true">
      <alignment horizontal="center" vertical="center"/>
    </xf>
    <xf numFmtId="0" fontId="150" fillId="3" borderId="10" xfId="40028" applyFont="true" applyBorder="true" applyAlignment="true">
      <alignment horizontal="center" vertical="center"/>
    </xf>
    <xf numFmtId="0" fontId="150" fillId="3" borderId="10" xfId="40030" applyFont="true" applyBorder="true" applyAlignment="true">
      <alignment horizontal="center" vertical="center"/>
    </xf>
    <xf numFmtId="0" fontId="114" fillId="3" borderId="10" xfId="40149" applyFont="true" applyBorder="true" applyAlignment="true">
      <alignment horizontal="center" vertical="center"/>
    </xf>
    <xf numFmtId="0" fontId="150" fillId="3" borderId="10" xfId="40148" applyFont="true" applyBorder="true" applyAlignment="true">
      <alignment horizontal="center" vertical="center"/>
    </xf>
    <xf numFmtId="0" fontId="150" fillId="3" borderId="10" xfId="40150" applyFont="true" applyBorder="true" applyAlignment="true">
      <alignment horizontal="center" vertical="center"/>
    </xf>
    <xf numFmtId="0" fontId="114" fillId="3" borderId="10" xfId="40209" applyFont="true" applyBorder="true" applyAlignment="true">
      <alignment horizontal="center" vertical="center"/>
    </xf>
    <xf numFmtId="0" fontId="150" fillId="3" borderId="10" xfId="40208" applyFont="true" applyBorder="true" applyAlignment="true">
      <alignment horizontal="center" vertical="center"/>
    </xf>
    <xf numFmtId="0" fontId="150" fillId="3" borderId="10" xfId="40210" applyFont="true" applyBorder="true" applyAlignment="true">
      <alignment horizontal="center" vertical="center"/>
    </xf>
    <xf numFmtId="0" fontId="114" fillId="3" borderId="10" xfId="40269" applyFont="true" applyBorder="true" applyAlignment="true">
      <alignment horizontal="center" vertical="center"/>
    </xf>
    <xf numFmtId="0" fontId="150" fillId="3" borderId="10" xfId="40268" applyFont="true" applyBorder="true" applyAlignment="true">
      <alignment horizontal="center" vertical="center"/>
    </xf>
    <xf numFmtId="0" fontId="150" fillId="3" borderId="10" xfId="40270" applyFont="true" applyBorder="true" applyAlignment="true">
      <alignment horizontal="center" vertical="center"/>
    </xf>
    <xf numFmtId="0" fontId="114" fillId="3" borderId="10" xfId="40329" applyFont="true" applyBorder="true" applyAlignment="true">
      <alignment horizontal="center" vertical="center"/>
    </xf>
    <xf numFmtId="0" fontId="150" fillId="3" borderId="10" xfId="40328" applyFont="true" applyBorder="true" applyAlignment="true">
      <alignment horizontal="center" vertical="center"/>
    </xf>
    <xf numFmtId="0" fontId="150" fillId="3" borderId="10" xfId="40330" applyFont="true" applyBorder="true" applyAlignment="true">
      <alignment horizontal="center" vertical="center"/>
    </xf>
    <xf numFmtId="0" fontId="114" fillId="3" borderId="10" xfId="40397" applyFont="true" applyBorder="true" applyAlignment="true">
      <alignment horizontal="center" vertical="center"/>
    </xf>
    <xf numFmtId="0" fontId="150" fillId="3" borderId="10" xfId="40396" applyFont="true" applyBorder="true" applyAlignment="true">
      <alignment horizontal="center" vertical="center"/>
    </xf>
    <xf numFmtId="0" fontId="150" fillId="3" borderId="10" xfId="40398" applyFont="true" applyBorder="true" applyAlignment="true">
      <alignment horizontal="center" vertical="center"/>
    </xf>
    <xf numFmtId="0" fontId="150" fillId="3" borderId="10" xfId="44930" applyFont="true" applyBorder="true" applyAlignment="true">
      <alignment horizontal="center" vertical="center"/>
    </xf>
    <xf numFmtId="0" fontId="150" fillId="3" borderId="10" xfId="44932" applyFont="true" applyBorder="true" applyAlignment="true">
      <alignment horizontal="center" vertical="center"/>
    </xf>
    <xf numFmtId="0" fontId="150" fillId="3" borderId="10" xfId="44960" applyFont="true" applyBorder="true" applyAlignment="true">
      <alignment horizontal="center" vertical="center"/>
    </xf>
    <xf numFmtId="0" fontId="150" fillId="3" borderId="10" xfId="44962" applyFont="true" applyBorder="true" applyAlignment="true">
      <alignment horizontal="center" vertical="center"/>
    </xf>
    <xf numFmtId="0" fontId="150" fillId="3" borderId="10" xfId="44986" applyFont="true" applyBorder="true" applyAlignment="true">
      <alignment horizontal="center" vertical="center"/>
    </xf>
    <xf numFmtId="0" fontId="150" fillId="3" borderId="10" xfId="44988" applyFont="true" applyBorder="true" applyAlignment="true">
      <alignment horizontal="center" vertical="center"/>
    </xf>
    <xf numFmtId="0" fontId="150" fillId="3" borderId="10" xfId="45016" applyFont="true" applyBorder="true" applyAlignment="true">
      <alignment horizontal="center" vertical="center"/>
    </xf>
    <xf numFmtId="0" fontId="150" fillId="3" borderId="10" xfId="45018" applyFont="true" applyBorder="true" applyAlignment="true">
      <alignment horizontal="center" vertical="center"/>
    </xf>
    <xf numFmtId="0" fontId="150" fillId="3" borderId="10" xfId="45046" applyFont="true" applyBorder="true" applyAlignment="true">
      <alignment horizontal="center" vertical="center"/>
    </xf>
    <xf numFmtId="0" fontId="150" fillId="3" borderId="10" xfId="45048" applyFont="true" applyBorder="true" applyAlignment="true">
      <alignment horizontal="center" vertical="center"/>
    </xf>
    <xf numFmtId="0" fontId="150" fillId="3" borderId="10" xfId="45089" applyFont="true" applyBorder="true" applyAlignment="true">
      <alignment horizontal="center" vertical="center"/>
    </xf>
    <xf numFmtId="0" fontId="150" fillId="3" borderId="10" xfId="45091" applyFont="true" applyBorder="true" applyAlignment="true">
      <alignment horizontal="center" vertical="center"/>
    </xf>
    <xf numFmtId="169" fontId="149" fillId="33" borderId="106" xfId="44944" applyNumberFormat="true" applyFont="true" applyFill="true" applyBorder="true" applyAlignment="true">
      <alignment horizontal="center" vertical="center"/>
    </xf>
    <xf numFmtId="169" fontId="149" fillId="33" borderId="107" xfId="44950" applyNumberFormat="true" applyFont="true" applyFill="true" applyBorder="true" applyAlignment="true">
      <alignment horizontal="center" vertical="center"/>
    </xf>
    <xf numFmtId="169" fontId="149" fillId="33" borderId="108" xfId="44956" applyNumberFormat="true" applyFont="true" applyFill="true" applyBorder="true" applyAlignment="true">
      <alignment horizontal="center" vertical="center"/>
    </xf>
    <xf numFmtId="169" fontId="149" fillId="33" borderId="106" xfId="44980" applyNumberFormat="true" applyFont="true" applyFill="true" applyBorder="true" applyAlignment="true">
      <alignment horizontal="center" vertical="center"/>
    </xf>
    <xf numFmtId="169" fontId="149" fillId="33" borderId="107" xfId="44980" applyNumberFormat="true" applyFont="true" applyFill="true" applyBorder="true" applyAlignment="true">
      <alignment horizontal="center" vertical="center"/>
    </xf>
    <xf numFmtId="169" fontId="149" fillId="33" borderId="107" xfId="44974" applyNumberFormat="true" applyFont="true" applyFill="true" applyBorder="true" applyAlignment="true">
      <alignment horizontal="center" vertical="center"/>
    </xf>
    <xf numFmtId="169" fontId="179" fillId="33" borderId="107" xfId="40060" applyNumberFormat="true" applyFont="true" applyFill="true" applyBorder="true" applyAlignment="true">
      <alignment horizontal="center" vertical="center"/>
    </xf>
    <xf numFmtId="169" fontId="179" fillId="33" borderId="116" xfId="40072" applyNumberFormat="true" applyFont="true" applyFill="true" applyBorder="true" applyAlignment="true">
      <alignment horizontal="center" vertical="center"/>
    </xf>
    <xf numFmtId="169" fontId="149" fillId="33" borderId="106" xfId="45000" applyNumberFormat="true" applyFont="true" applyFill="true" applyBorder="true" applyAlignment="true">
      <alignment horizontal="center" vertical="center"/>
    </xf>
    <xf numFmtId="169" fontId="149" fillId="33" borderId="107" xfId="45006" applyNumberFormat="true" applyFont="true" applyFill="true" applyBorder="true" applyAlignment="true">
      <alignment horizontal="center" vertical="center"/>
    </xf>
    <xf numFmtId="169" fontId="149" fillId="33" borderId="107" xfId="45012" applyNumberFormat="true" applyFont="true" applyFill="true" applyBorder="true" applyAlignment="true">
      <alignment horizontal="center" vertical="center"/>
    </xf>
    <xf numFmtId="169" fontId="149" fillId="33" borderId="106" xfId="45030" applyNumberFormat="true" applyFont="true" applyFill="true" applyBorder="true" applyAlignment="true">
      <alignment horizontal="center" vertical="center"/>
    </xf>
    <xf numFmtId="169" fontId="149" fillId="33" borderId="107" xfId="45036" applyNumberFormat="true" applyFont="true" applyFill="true" applyBorder="true" applyAlignment="true">
      <alignment horizontal="center" vertical="center"/>
    </xf>
    <xf numFmtId="169" fontId="149" fillId="33" borderId="108" xfId="45042" applyNumberFormat="true" applyFont="true" applyFill="true" applyBorder="true" applyAlignment="true">
      <alignment horizontal="center" vertical="center"/>
    </xf>
    <xf numFmtId="169" fontId="149" fillId="33" borderId="106" xfId="45060" applyNumberFormat="true" applyFont="true" applyFill="true" applyBorder="true" applyAlignment="true">
      <alignment horizontal="center" vertical="center"/>
    </xf>
    <xf numFmtId="169" fontId="149" fillId="33" borderId="107" xfId="45066" applyNumberFormat="true" applyFont="true" applyFill="true" applyBorder="true" applyAlignment="true">
      <alignment horizontal="center" vertical="center"/>
    </xf>
    <xf numFmtId="169" fontId="179" fillId="33" borderId="107" xfId="40240" applyNumberFormat="true" applyFont="true" applyFill="true" applyBorder="true" applyAlignment="true">
      <alignment horizontal="center" vertical="center"/>
    </xf>
    <xf numFmtId="169" fontId="114" fillId="33" borderId="107" xfId="40240" applyNumberFormat="true" applyFont="true" applyFill="true" applyBorder="true" applyAlignment="true">
      <alignment horizontal="center" vertical="center"/>
    </xf>
    <xf numFmtId="169" fontId="114" fillId="33" borderId="107" xfId="40252" applyNumberFormat="true" applyFont="true" applyFill="true" applyBorder="true" applyAlignment="true">
      <alignment horizontal="center" vertical="center"/>
    </xf>
    <xf numFmtId="0" fontId="150" fillId="33" borderId="107" xfId="45048" applyFont="true" applyFill="true" applyBorder="true" applyAlignment="true">
      <alignment horizontal="center" vertical="center" wrapText="true"/>
    </xf>
    <xf numFmtId="0" fontId="150" fillId="33" borderId="107" xfId="45054" applyFont="true" applyFill="true" applyBorder="true" applyAlignment="true">
      <alignment horizontal="center" vertical="center" wrapText="true"/>
    </xf>
    <xf numFmtId="168" fontId="149" fillId="33" borderId="107" xfId="45076" applyNumberFormat="true" applyFont="true" applyFill="true" applyBorder="true" applyAlignment="true">
      <alignment horizontal="center" vertical="center"/>
    </xf>
    <xf numFmtId="168" fontId="149" fillId="33" borderId="107" xfId="45080" applyNumberFormat="true" applyFont="true" applyFill="true" applyBorder="true" applyAlignment="true">
      <alignment horizontal="center" vertical="center"/>
    </xf>
    <xf numFmtId="168" fontId="149" fillId="33" borderId="107" xfId="45085" applyNumberFormat="true" applyFont="true" applyFill="true" applyBorder="true" applyAlignment="true">
      <alignment horizontal="center" vertical="center"/>
    </xf>
    <xf numFmtId="169" fontId="149" fillId="33" borderId="108" xfId="45066" applyNumberFormat="true" applyFont="true" applyFill="true" applyBorder="true" applyAlignment="true">
      <alignment horizontal="center" vertical="center"/>
    </xf>
    <xf numFmtId="0" fontId="150" fillId="33" borderId="107" xfId="45091" applyFont="true" applyFill="true" applyBorder="true" applyAlignment="true">
      <alignment horizontal="center" vertical="center" wrapText="true"/>
    </xf>
    <xf numFmtId="0" fontId="150" fillId="33" borderId="107" xfId="45097" applyFont="true" applyFill="true" applyBorder="true" applyAlignment="true">
      <alignment horizontal="center" vertical="center" wrapText="true"/>
    </xf>
    <xf numFmtId="169" fontId="179" fillId="0" borderId="10" xfId="40060" applyNumberFormat="true" applyFont="true" applyFill="true" applyBorder="true" applyAlignment="true">
      <alignment horizontal="center" vertical="center"/>
    </xf>
    <xf numFmtId="169" fontId="179" fillId="0" borderId="10" xfId="40072" applyNumberFormat="true" applyFont="true" applyFill="true" applyBorder="true" applyAlignment="true">
      <alignment horizontal="center" vertical="center"/>
    </xf>
    <xf numFmtId="169" fontId="179" fillId="0" borderId="10" xfId="40240" applyNumberFormat="true" applyFont="true" applyFill="true" applyBorder="true" applyAlignment="true">
      <alignment horizontal="center" vertical="center"/>
    </xf>
    <xf numFmtId="169" fontId="114" fillId="0" borderId="10" xfId="40240" applyNumberFormat="true" applyFont="true" applyFill="true" applyBorder="true" applyAlignment="true">
      <alignment horizontal="center" vertical="center"/>
    </xf>
    <xf numFmtId="169" fontId="114" fillId="0" borderId="10" xfId="40252" applyNumberFormat="true" applyFont="true" applyFill="true" applyBorder="true" applyAlignment="true">
      <alignment horizontal="center" vertical="center"/>
    </xf>
    <xf numFmtId="0" fontId="150" fillId="0" borderId="10" xfId="39982" applyFont="true" applyFill="true" applyBorder="true" applyAlignment="true">
      <alignment horizontal="center" vertical="center" wrapText="true"/>
    </xf>
    <xf numFmtId="168" fontId="179" fillId="0" borderId="10" xfId="39994" applyNumberFormat="true" applyFont="true" applyFill="true" applyBorder="true" applyAlignment="true">
      <alignment horizontal="center" vertical="center"/>
    </xf>
    <xf numFmtId="168" fontId="179" fillId="0" borderId="10" xfId="40006" applyNumberFormat="true" applyFont="true" applyFill="true" applyBorder="true" applyAlignment="true">
      <alignment horizontal="center" vertical="center"/>
    </xf>
    <xf numFmtId="168" fontId="179" fillId="0" borderId="10" xfId="40018" applyNumberFormat="true" applyFont="true" applyFill="true" applyBorder="true" applyAlignment="true">
      <alignment horizontal="center" vertical="center"/>
    </xf>
    <xf numFmtId="0" fontId="150" fillId="0" borderId="10" xfId="40042" applyFont="true" applyFill="true" applyBorder="true" applyAlignment="true">
      <alignment horizontal="center" vertical="center" wrapText="true"/>
    </xf>
    <xf numFmtId="168" fontId="179" fillId="0" borderId="10" xfId="40054" applyNumberFormat="true" applyFont="true" applyFill="true" applyBorder="true" applyAlignment="true">
      <alignment horizontal="center" vertical="center"/>
    </xf>
    <xf numFmtId="168" fontId="179" fillId="0" borderId="10" xfId="40066" applyNumberFormat="true" applyFont="true" applyFill="true" applyBorder="true" applyAlignment="true">
      <alignment horizontal="center" vertical="center"/>
    </xf>
    <xf numFmtId="168" fontId="179" fillId="0" borderId="10" xfId="40078" applyNumberFormat="true" applyFont="true" applyFill="true" applyBorder="true" applyAlignment="true">
      <alignment horizontal="center" vertical="center"/>
    </xf>
    <xf numFmtId="0" fontId="150" fillId="0" borderId="10" xfId="40102" applyFont="true" applyFill="true" applyBorder="true" applyAlignment="true">
      <alignment horizontal="center" vertical="center" wrapText="true"/>
    </xf>
    <xf numFmtId="168" fontId="149" fillId="0" borderId="10" xfId="40114" applyNumberFormat="true" applyFont="true" applyFill="true" applyBorder="true" applyAlignment="true">
      <alignment horizontal="center" vertical="center"/>
    </xf>
    <xf numFmtId="168" fontId="149" fillId="0" borderId="10" xfId="40126" applyNumberFormat="true" applyFont="true" applyFill="true" applyBorder="true" applyAlignment="true">
      <alignment horizontal="center" vertical="center"/>
    </xf>
    <xf numFmtId="0" fontId="150" fillId="0" borderId="10" xfId="40162" applyFont="true" applyFill="true" applyBorder="true" applyAlignment="true">
      <alignment horizontal="center" vertical="center" wrapText="true"/>
    </xf>
    <xf numFmtId="168" fontId="114" fillId="0" borderId="10" xfId="40174" applyNumberFormat="true" applyFont="true" applyFill="true" applyBorder="true" applyAlignment="true">
      <alignment horizontal="center" vertical="center"/>
    </xf>
    <xf numFmtId="168" fontId="179" fillId="0" borderId="10" xfId="40174" applyNumberFormat="true" applyFont="true" applyFill="true" applyBorder="true" applyAlignment="true">
      <alignment horizontal="center" vertical="center"/>
    </xf>
    <xf numFmtId="168" fontId="114" fillId="0" borderId="10" xfId="40186" applyNumberFormat="true" applyFont="true" applyFill="true" applyBorder="true" applyAlignment="true">
      <alignment horizontal="center" vertical="center"/>
    </xf>
    <xf numFmtId="168" fontId="179" fillId="0" borderId="10" xfId="40186" applyNumberFormat="true" applyFont="true" applyFill="true" applyBorder="true" applyAlignment="true">
      <alignment horizontal="center" vertical="center"/>
    </xf>
    <xf numFmtId="168" fontId="179" fillId="0" borderId="10" xfId="40198" applyNumberFormat="true" applyFont="true" applyFill="true" applyBorder="true" applyAlignment="true">
      <alignment horizontal="center" vertical="center"/>
    </xf>
    <xf numFmtId="0" fontId="150" fillId="0" borderId="10" xfId="40222" applyFont="true" applyFill="true" applyBorder="true" applyAlignment="true">
      <alignment horizontal="center" vertical="center" wrapText="true"/>
    </xf>
    <xf numFmtId="168" fontId="179" fillId="0" borderId="10" xfId="40234" applyNumberFormat="true" applyFont="true" applyFill="true" applyBorder="true" applyAlignment="true">
      <alignment horizontal="center" vertical="center"/>
    </xf>
    <xf numFmtId="168" fontId="179" fillId="0" borderId="10" xfId="40246" applyNumberFormat="true" applyFont="true" applyFill="true" applyBorder="true" applyAlignment="true">
      <alignment horizontal="center" vertical="center"/>
    </xf>
    <xf numFmtId="168" fontId="179" fillId="0" borderId="10" xfId="40258" applyNumberFormat="true" applyFont="true" applyFill="true" applyBorder="true" applyAlignment="true">
      <alignment horizontal="center" vertical="center"/>
    </xf>
    <xf numFmtId="168" fontId="149" fillId="0" borderId="10" xfId="40246" applyNumberFormat="true" applyFont="true" applyFill="true" applyBorder="true" applyAlignment="true">
      <alignment horizontal="center" vertical="center"/>
    </xf>
    <xf numFmtId="0" fontId="150" fillId="0" borderId="10" xfId="40282" applyFont="true" applyFill="true" applyBorder="true" applyAlignment="true">
      <alignment horizontal="center" vertical="center" wrapText="true"/>
    </xf>
    <xf numFmtId="168" fontId="114" fillId="0" borderId="10" xfId="40294" applyNumberFormat="true" applyFont="true" applyFill="true" applyBorder="true" applyAlignment="true">
      <alignment horizontal="center" vertical="center"/>
    </xf>
    <xf numFmtId="168" fontId="179" fillId="0" borderId="10" xfId="40294" applyNumberFormat="true" applyFont="true" applyFill="true" applyBorder="true" applyAlignment="true">
      <alignment horizontal="center" vertical="center"/>
    </xf>
    <xf numFmtId="168" fontId="114" fillId="0" borderId="10" xfId="40306" applyNumberFormat="true" applyFont="true" applyFill="true" applyBorder="true" applyAlignment="true">
      <alignment horizontal="center" vertical="center"/>
    </xf>
    <xf numFmtId="168" fontId="179" fillId="0" borderId="10" xfId="40306" applyNumberFormat="true" applyFont="true" applyFill="true" applyBorder="true" applyAlignment="true">
      <alignment horizontal="center" vertical="center"/>
    </xf>
    <xf numFmtId="168" fontId="149" fillId="0" borderId="10" xfId="40306" applyNumberFormat="true" applyFont="true" applyFill="true" applyBorder="true" applyAlignment="true">
      <alignment horizontal="center" vertical="center"/>
    </xf>
    <xf numFmtId="0" fontId="150" fillId="0" borderId="10" xfId="40342" applyFont="true" applyFill="true" applyBorder="true" applyAlignment="true">
      <alignment horizontal="center" vertical="center" wrapText="true"/>
    </xf>
    <xf numFmtId="168" fontId="179" fillId="0" borderId="10" xfId="40536" applyNumberFormat="true" applyFont="true" applyFill="true" applyBorder="true" applyAlignment="true">
      <alignment horizontal="center" vertical="center"/>
    </xf>
    <xf numFmtId="168" fontId="179" fillId="0" borderId="10" xfId="40542" applyNumberFormat="true" applyFont="true" applyFill="true" applyBorder="true" applyAlignment="true">
      <alignment horizontal="center" vertical="center"/>
    </xf>
    <xf numFmtId="168" fontId="179" fillId="0" borderId="10" xfId="40539" applyNumberFormat="true" applyFont="true" applyFill="true" applyBorder="true" applyAlignment="true">
      <alignment horizontal="center" vertical="center"/>
    </xf>
    <xf numFmtId="168" fontId="179" fillId="0" borderId="10" xfId="40548" applyNumberFormat="true" applyFont="true" applyFill="true" applyBorder="true" applyAlignment="true">
      <alignment horizontal="center" vertical="center"/>
    </xf>
    <xf numFmtId="0" fontId="150" fillId="0" borderId="10" xfId="40410" applyFont="true" applyFill="true" applyBorder="true" applyAlignment="true">
      <alignment horizontal="center" vertical="center" wrapText="true"/>
    </xf>
    <xf numFmtId="168" fontId="179" fillId="0" borderId="10" xfId="40422" applyNumberFormat="true" applyFont="true" applyFill="true" applyBorder="true" applyAlignment="true">
      <alignment horizontal="center" vertical="center"/>
    </xf>
    <xf numFmtId="168" fontId="179" fillId="0" borderId="10" xfId="40434" applyNumberFormat="true" applyFont="true" applyFill="true" applyBorder="true" applyAlignment="true">
      <alignment horizontal="center" vertical="center"/>
    </xf>
    <xf numFmtId="168" fontId="179" fillId="0" borderId="10" xfId="40446" applyNumberFormat="true" applyFont="true" applyFill="true" applyBorder="true" applyAlignment="true">
      <alignment horizontal="center" vertical="center"/>
    </xf>
    <xf numFmtId="0" fontId="179" fillId="3" borderId="10" xfId="45201" applyFont="true" applyBorder="true" applyAlignment="true">
      <alignment horizontal="center" vertical="center"/>
    </xf>
    <xf numFmtId="0" fontId="179" fillId="3" borderId="10" xfId="45231" applyFont="true" applyBorder="true" applyAlignment="true">
      <alignment horizontal="center" vertical="center"/>
    </xf>
    <xf numFmtId="0" fontId="179" fillId="3" borderId="10" xfId="45257" applyFont="true" applyBorder="true" applyAlignment="true">
      <alignment horizontal="center" vertical="center"/>
    </xf>
    <xf numFmtId="0" fontId="179" fillId="3" borderId="10" xfId="45287" applyFont="true" applyBorder="true" applyAlignment="true">
      <alignment horizontal="center" vertical="center"/>
    </xf>
    <xf numFmtId="0" fontId="179" fillId="3" borderId="10" xfId="45317" applyFont="true" applyBorder="true" applyAlignment="true">
      <alignment horizontal="center" vertical="center"/>
    </xf>
    <xf numFmtId="0" fontId="179" fillId="3" borderId="10" xfId="45360" applyFont="true" applyBorder="true" applyAlignment="true">
      <alignment horizontal="center" vertical="center"/>
    </xf>
    <xf numFmtId="0" fontId="150" fillId="3" borderId="10" xfId="45200" applyFont="true" applyBorder="true" applyAlignment="true">
      <alignment horizontal="center" vertical="center"/>
    </xf>
    <xf numFmtId="0" fontId="150" fillId="3" borderId="10" xfId="45202" applyFont="true" applyBorder="true" applyAlignment="true">
      <alignment horizontal="center" vertical="center"/>
    </xf>
    <xf numFmtId="0" fontId="150" fillId="3" borderId="10" xfId="45230" applyFont="true" applyBorder="true" applyAlignment="true">
      <alignment horizontal="center" vertical="center"/>
    </xf>
    <xf numFmtId="0" fontId="150" fillId="3" borderId="10" xfId="45232" applyFont="true" applyBorder="true" applyAlignment="true">
      <alignment horizontal="center" vertical="center"/>
    </xf>
    <xf numFmtId="0" fontId="150" fillId="3" borderId="10" xfId="45256" applyFont="true" applyBorder="true" applyAlignment="true">
      <alignment horizontal="center" vertical="center"/>
    </xf>
    <xf numFmtId="0" fontId="150" fillId="3" borderId="10" xfId="45258" applyFont="true" applyBorder="true" applyAlignment="true">
      <alignment horizontal="center" vertical="center"/>
    </xf>
    <xf numFmtId="0" fontId="150" fillId="3" borderId="10" xfId="45286" applyFont="true" applyBorder="true" applyAlignment="true">
      <alignment horizontal="center" vertical="center"/>
    </xf>
    <xf numFmtId="0" fontId="150" fillId="3" borderId="10" xfId="45288" applyFont="true" applyBorder="true" applyAlignment="true">
      <alignment horizontal="center" vertical="center"/>
    </xf>
    <xf numFmtId="0" fontId="150" fillId="3" borderId="10" xfId="45316" applyFont="true" applyBorder="true" applyAlignment="true">
      <alignment horizontal="center" vertical="center"/>
    </xf>
    <xf numFmtId="0" fontId="150" fillId="3" borderId="10" xfId="45318" applyFont="true" applyBorder="true" applyAlignment="true">
      <alignment horizontal="center" vertical="center"/>
    </xf>
    <xf numFmtId="0" fontId="150" fillId="3" borderId="10" xfId="45359" applyFont="true" applyBorder="true" applyAlignment="true">
      <alignment horizontal="center" vertical="center"/>
    </xf>
    <xf numFmtId="0" fontId="150" fillId="3" borderId="10" xfId="45361" applyFont="true" applyBorder="true" applyAlignment="true">
      <alignment horizontal="center" vertical="center"/>
    </xf>
    <xf numFmtId="169" fontId="149" fillId="33" borderId="106" xfId="45214" applyNumberFormat="true" applyFont="true" applyFill="true" applyBorder="true" applyAlignment="true">
      <alignment horizontal="center" vertical="center"/>
    </xf>
    <xf numFmtId="169" fontId="149" fillId="33" borderId="107" xfId="45220" applyNumberFormat="true" applyFont="true" applyFill="true" applyBorder="true" applyAlignment="true">
      <alignment horizontal="center" vertical="center"/>
    </xf>
    <xf numFmtId="169" fontId="149" fillId="33" borderId="108" xfId="45226" applyNumberFormat="true" applyFont="true" applyFill="true" applyBorder="true" applyAlignment="true">
      <alignment horizontal="center" vertical="center"/>
    </xf>
    <xf numFmtId="169" fontId="149" fillId="33" borderId="106" xfId="45250" applyNumberFormat="true" applyFont="true" applyFill="true" applyBorder="true" applyAlignment="true">
      <alignment horizontal="center" vertical="center"/>
    </xf>
    <xf numFmtId="169" fontId="149" fillId="33" borderId="107" xfId="45250" applyNumberFormat="true" applyFont="true" applyFill="true" applyBorder="true" applyAlignment="true">
      <alignment horizontal="center" vertical="center"/>
    </xf>
    <xf numFmtId="169" fontId="149" fillId="33" borderId="107" xfId="45244" applyNumberFormat="true" applyFont="true" applyFill="true" applyBorder="true" applyAlignment="true">
      <alignment horizontal="center" vertical="center"/>
    </xf>
    <xf numFmtId="169" fontId="149" fillId="33" borderId="106" xfId="45270" applyNumberFormat="true" applyFont="true" applyFill="true" applyBorder="true" applyAlignment="true">
      <alignment horizontal="center" vertical="center"/>
    </xf>
    <xf numFmtId="169" fontId="149" fillId="33" borderId="107" xfId="45276" applyNumberFormat="true" applyFont="true" applyFill="true" applyBorder="true" applyAlignment="true">
      <alignment horizontal="center" vertical="center"/>
    </xf>
    <xf numFmtId="169" fontId="149" fillId="33" borderId="107" xfId="45282" applyNumberFormat="true" applyFont="true" applyFill="true" applyBorder="true" applyAlignment="true">
      <alignment horizontal="center" vertical="center"/>
    </xf>
    <xf numFmtId="169" fontId="149" fillId="33" borderId="106" xfId="45300" applyNumberFormat="true" applyFont="true" applyFill="true" applyBorder="true" applyAlignment="true">
      <alignment horizontal="center" vertical="center"/>
    </xf>
    <xf numFmtId="169" fontId="149" fillId="33" borderId="107" xfId="45306" applyNumberFormat="true" applyFont="true" applyFill="true" applyBorder="true" applyAlignment="true">
      <alignment horizontal="center" vertical="center"/>
    </xf>
    <xf numFmtId="169" fontId="149" fillId="33" borderId="108" xfId="45312" applyNumberFormat="true" applyFont="true" applyFill="true" applyBorder="true" applyAlignment="true">
      <alignment horizontal="center" vertical="center"/>
    </xf>
    <xf numFmtId="169" fontId="149" fillId="33" borderId="106" xfId="45330" applyNumberFormat="true" applyFont="true" applyFill="true" applyBorder="true" applyAlignment="true">
      <alignment horizontal="center" vertical="center"/>
    </xf>
    <xf numFmtId="169" fontId="149" fillId="33" borderId="107" xfId="45336" applyNumberFormat="true" applyFont="true" applyFill="true" applyBorder="true" applyAlignment="true">
      <alignment horizontal="center" vertical="center"/>
    </xf>
    <xf numFmtId="0" fontId="150" fillId="33" borderId="107" xfId="45318" applyFont="true" applyFill="true" applyBorder="true" applyAlignment="true">
      <alignment horizontal="center" vertical="center" wrapText="true"/>
    </xf>
    <xf numFmtId="0" fontId="150" fillId="33" borderId="107" xfId="45324" applyFont="true" applyFill="true" applyBorder="true" applyAlignment="true">
      <alignment horizontal="center" vertical="center" wrapText="true"/>
    </xf>
    <xf numFmtId="168" fontId="149" fillId="33" borderId="107" xfId="45346" applyNumberFormat="true" applyFont="true" applyFill="true" applyBorder="true" applyAlignment="true">
      <alignment horizontal="center" vertical="center"/>
    </xf>
    <xf numFmtId="168" fontId="149" fillId="33" borderId="107" xfId="45350" applyNumberFormat="true" applyFont="true" applyFill="true" applyBorder="true" applyAlignment="true">
      <alignment horizontal="center" vertical="center"/>
    </xf>
    <xf numFmtId="168" fontId="149" fillId="33" borderId="107" xfId="45355" applyNumberFormat="true" applyFont="true" applyFill="true" applyBorder="true" applyAlignment="true">
      <alignment horizontal="center" vertical="center"/>
    </xf>
    <xf numFmtId="169" fontId="149" fillId="33" borderId="108" xfId="45336" applyNumberFormat="true" applyFont="true" applyFill="true" applyBorder="true" applyAlignment="true">
      <alignment horizontal="center" vertical="center"/>
    </xf>
    <xf numFmtId="169" fontId="149" fillId="33" borderId="106" xfId="45373" applyNumberFormat="true" applyFont="true" applyFill="true" applyBorder="true" applyAlignment="true">
      <alignment horizontal="center" vertical="center"/>
    </xf>
    <xf numFmtId="169" fontId="149" fillId="33" borderId="107" xfId="45379" applyNumberFormat="true" applyFont="true" applyFill="true" applyBorder="true" applyAlignment="true">
      <alignment horizontal="center" vertical="center"/>
    </xf>
    <xf numFmtId="169" fontId="149" fillId="33" borderId="107" xfId="45385" applyNumberFormat="true" applyFont="true" applyFill="true" applyBorder="true" applyAlignment="true">
      <alignment horizontal="center" vertical="center"/>
    </xf>
    <xf numFmtId="0" fontId="150" fillId="33" borderId="107" xfId="45361" applyFont="true" applyFill="true" applyBorder="true" applyAlignment="true">
      <alignment horizontal="center" vertical="center" wrapText="true"/>
    </xf>
    <xf numFmtId="0" fontId="150" fillId="33" borderId="107" xfId="45367" applyFont="true" applyFill="true" applyBorder="true" applyAlignment="true">
      <alignment horizontal="center" vertical="center" wrapText="true"/>
    </xf>
    <xf numFmtId="168" fontId="149" fillId="33" borderId="107" xfId="45389" applyNumberFormat="true" applyFont="true" applyFill="true" applyBorder="true" applyAlignment="true">
      <alignment horizontal="center" vertical="center"/>
    </xf>
    <xf numFmtId="168" fontId="149" fillId="33" borderId="107" xfId="45393" applyNumberFormat="true" applyFont="true" applyFill="true" applyBorder="true" applyAlignment="true">
      <alignment horizontal="center" vertical="center"/>
    </xf>
    <xf numFmtId="168" fontId="149" fillId="33" borderId="107" xfId="45397" applyNumberFormat="true" applyFont="true" applyFill="true" applyBorder="true" applyAlignment="true">
      <alignment horizontal="center" vertical="center"/>
    </xf>
    <xf numFmtId="0" fontId="112" fillId="4" borderId="15" xfId="19344" applyFont="true" applyFill="true" applyBorder="true" applyAlignment="true" applyProtection="true">
      <alignment horizontal="center" wrapText="true"/>
      <protection locked="false"/>
    </xf>
    <xf numFmtId="0" fontId="159" fillId="3" borderId="10" xfId="19344" applyFont="true" applyBorder="true"/>
    <xf numFmtId="0" fontId="151" fillId="3" borderId="10" xfId="19344" applyFont="true" applyBorder="true"/>
    <xf numFmtId="0" fontId="151" fillId="27" borderId="10" xfId="19344" applyFont="true" applyFill="true" applyBorder="true" applyAlignment="true">
      <alignment wrapText="true"/>
    </xf>
    <xf numFmtId="0" fontId="151" fillId="3" borderId="10" xfId="19344" applyFont="true" applyBorder="true" applyAlignment="true">
      <alignment wrapText="true"/>
    </xf>
    <xf numFmtId="0" fontId="152" fillId="27" borderId="10" xfId="19344" applyFont="true" applyFill="true" applyBorder="true" applyAlignment="true">
      <alignment wrapText="true"/>
    </xf>
    <xf numFmtId="0" fontId="23" fillId="3" borderId="10" xfId="19344" applyFont="true" applyBorder="true" applyAlignment="true">
      <alignment wrapText="true"/>
    </xf>
    <xf numFmtId="0" fontId="159" fillId="27" borderId="10" xfId="19344" applyFont="true" applyFill="true" applyBorder="true" applyAlignment="true">
      <alignment wrapText="true"/>
    </xf>
    <xf numFmtId="0" fontId="159" fillId="3" borderId="10" xfId="19344" applyFont="true" applyBorder="true" applyAlignment="true">
      <alignment wrapText="true"/>
    </xf>
    <xf numFmtId="0" fontId="116" fillId="3" borderId="10" xfId="19344" applyFont="true" applyBorder="true" applyAlignment="true">
      <alignment wrapText="true"/>
    </xf>
    <xf numFmtId="1" fontId="117"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19" fillId="3" borderId="10" xfId="19344" applyNumberFormat="true" applyFont="true" applyAlignment="true" applyProtection="true">
      <alignment horizontal="center" vertical="center"/>
      <protection locked="false"/>
    </xf>
    <xf numFmtId="0" fontId="70" fillId="4" borderId="1" xfId="19344" applyFont="true" applyFill="true" applyBorder="true" applyAlignment="true" applyProtection="true">
      <alignment horizontal="center"/>
      <protection locked="false"/>
    </xf>
    <xf numFmtId="0" fontId="70" fillId="4" borderId="11" xfId="19344" applyFont="true" applyFill="true" applyBorder="true" applyAlignment="true" applyProtection="true">
      <alignment horizontal="center"/>
      <protection locked="false"/>
    </xf>
    <xf numFmtId="0" fontId="70" fillId="4" borderId="2" xfId="19344" applyFont="true" applyFill="true" applyBorder="true" applyAlignment="true" applyProtection="true">
      <alignment horizontal="center"/>
      <protection locked="false"/>
    </xf>
    <xf numFmtId="0" fontId="113" fillId="4" borderId="1" xfId="19344" applyFont="true" applyFill="true" applyBorder="true" applyAlignment="true" applyProtection="true">
      <alignment horizontal="center" vertical="center"/>
      <protection locked="false"/>
    </xf>
    <xf numFmtId="0" fontId="23" fillId="3" borderId="11" xfId="19344" applyFont="true" applyBorder="true" applyAlignment="true" applyProtection="true">
      <alignment horizontal="center" vertical="center"/>
      <protection locked="false"/>
    </xf>
    <xf numFmtId="0" fontId="23" fillId="3" borderId="5" xfId="19344" applyFont="true" applyBorder="true" applyAlignment="true" applyProtection="true">
      <alignment horizontal="center" vertical="center"/>
      <protection locked="false"/>
    </xf>
    <xf numFmtId="0" fontId="23" fillId="3" borderId="12" xfId="19344" applyFont="true" applyBorder="true" applyAlignment="true" applyProtection="true">
      <alignment horizontal="center" vertical="center"/>
      <protection locked="false"/>
    </xf>
    <xf numFmtId="0" fontId="23" fillId="4" borderId="11" xfId="19344" applyFont="true" applyFill="true" applyBorder="true" applyAlignment="true" applyProtection="true">
      <alignment horizontal="center" vertical="center"/>
      <protection locked="false"/>
    </xf>
    <xf numFmtId="0" fontId="23" fillId="4" borderId="12" xfId="19344" applyFont="true" applyFill="true" applyBorder="true" applyAlignment="true" applyProtection="true">
      <alignment horizontal="center" vertical="center"/>
      <protection locked="false"/>
    </xf>
    <xf numFmtId="0" fontId="171" fillId="2" borderId="1" xfId="19344" applyFont="true" applyFill="true" applyBorder="true" applyAlignment="true" applyProtection="true">
      <alignment horizontal="center" vertical="center" wrapText="true"/>
      <protection locked="false"/>
    </xf>
    <xf numFmtId="0" fontId="172" fillId="2" borderId="11" xfId="19344" applyFont="true" applyFill="true" applyBorder="true" applyAlignment="true" applyProtection="true">
      <alignment horizontal="center" vertical="center" wrapText="true"/>
      <protection locked="false"/>
    </xf>
    <xf numFmtId="0" fontId="172" fillId="2" borderId="2" xfId="19344" applyFont="true" applyFill="true" applyBorder="true" applyAlignment="true" applyProtection="true">
      <alignment horizontal="center" vertical="center" wrapText="true"/>
      <protection locked="false"/>
    </xf>
    <xf numFmtId="0" fontId="172" fillId="2" borderId="5" xfId="19344" applyFont="true" applyFill="true" applyBorder="true" applyAlignment="true" applyProtection="true">
      <alignment horizontal="center" vertical="center" wrapText="true"/>
      <protection locked="false"/>
    </xf>
    <xf numFmtId="0" fontId="172" fillId="2" borderId="12" xfId="19344" applyFont="true" applyFill="true" applyBorder="true" applyAlignment="true" applyProtection="true">
      <alignment horizontal="center" vertical="center" wrapText="true"/>
      <protection locked="false"/>
    </xf>
    <xf numFmtId="0" fontId="172" fillId="2" borderId="6" xfId="19344" applyFont="true" applyFill="true" applyBorder="true" applyAlignment="true" applyProtection="true">
      <alignment horizontal="center" vertical="center" wrapText="true"/>
      <protection locked="false"/>
    </xf>
    <xf numFmtId="0" fontId="70" fillId="4" borderId="1" xfId="19344" applyFont="true" applyFill="true" applyBorder="true" applyAlignment="true" applyProtection="true">
      <alignment horizontal="center" vertical="center"/>
      <protection locked="false"/>
    </xf>
    <xf numFmtId="0" fontId="23" fillId="3" borderId="11" xfId="19344" applyBorder="true" applyAlignment="true" applyProtection="true">
      <alignment horizontal="center" vertical="center"/>
      <protection locked="false"/>
    </xf>
    <xf numFmtId="0" fontId="23" fillId="3" borderId="2" xfId="19344" applyBorder="true" applyAlignment="true" applyProtection="true">
      <alignment horizontal="center" vertical="center"/>
      <protection locked="false"/>
    </xf>
    <xf numFmtId="0" fontId="115" fillId="4" borderId="11" xfId="19344" applyFont="true" applyFill="true" applyBorder="true" applyAlignment="true" applyProtection="true">
      <alignment horizontal="center" vertical="center"/>
      <protection locked="false"/>
    </xf>
    <xf numFmtId="0" fontId="115" fillId="4" borderId="10" xfId="19344" applyFont="true" applyFill="true" applyBorder="true" applyAlignment="true" applyProtection="true">
      <alignment horizontal="center" vertical="center"/>
      <protection locked="false"/>
    </xf>
    <xf numFmtId="0" fontId="118"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0" fillId="4" borderId="37" xfId="19344" applyFont="true" applyFill="true" applyBorder="true" applyAlignment="true" applyProtection="true">
      <alignment horizontal="right" vertical="center" wrapText="true"/>
      <protection locked="false"/>
    </xf>
    <xf numFmtId="0" fontId="23" fillId="4" borderId="38" xfId="19344" applyFill="true" applyBorder="true" applyAlignment="true" applyProtection="true">
      <alignment horizontal="right" vertical="center" wrapText="true"/>
      <protection locked="false"/>
    </xf>
    <xf numFmtId="0" fontId="23" fillId="4" borderId="40" xfId="19344" applyFill="true" applyBorder="true" applyAlignment="true" applyProtection="true">
      <alignment horizontal="right" vertical="center" wrapText="true"/>
      <protection locked="false"/>
    </xf>
    <xf numFmtId="0" fontId="23" fillId="4" borderId="41" xfId="19344" applyFill="true" applyBorder="true" applyAlignment="true" applyProtection="true">
      <alignment horizontal="right" vertical="center" wrapText="true"/>
      <protection locked="false"/>
    </xf>
    <xf numFmtId="0" fontId="23" fillId="4" borderId="3" xfId="19344" applyFont="true" applyFill="true" applyBorder="true" applyAlignment="true" applyProtection="true">
      <alignment horizontal="right" vertical="center"/>
      <protection locked="false"/>
    </xf>
    <xf numFmtId="0" fontId="23" fillId="3" borderId="10" xfId="19344" applyFont="true" applyBorder="true" applyAlignment="true" applyProtection="true">
      <alignment horizontal="right"/>
      <protection locked="false"/>
    </xf>
    <xf numFmtId="0" fontId="23" fillId="3" borderId="5" xfId="19344" applyFont="true" applyBorder="true" applyAlignment="true" applyProtection="true">
      <alignment horizontal="right"/>
      <protection locked="false"/>
    </xf>
    <xf numFmtId="0" fontId="23" fillId="3" borderId="12" xfId="19344" applyFont="true" applyBorder="true" applyAlignment="true" applyProtection="true">
      <alignment horizontal="right"/>
      <protection locked="false"/>
    </xf>
    <xf numFmtId="0" fontId="115" fillId="4" borderId="12" xfId="19344" applyFont="true" applyFill="true" applyBorder="true" applyAlignment="true" applyProtection="true">
      <alignment horizontal="center" vertical="center"/>
      <protection locked="false"/>
    </xf>
    <xf numFmtId="164" fontId="119" fillId="3" borderId="10" xfId="19344" applyNumberFormat="true" applyFont="true" applyAlignment="true" applyProtection="true">
      <alignment horizontal="center"/>
      <protection locked="false"/>
    </xf>
    <xf numFmtId="0" fontId="120"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19" fillId="3" borderId="10" xfId="19344" applyFont="true" applyAlignment="true" applyProtection="true">
      <alignment horizontal="center" vertical="center"/>
      <protection locked="false"/>
    </xf>
    <xf numFmtId="0" fontId="119" fillId="0" borderId="0" xfId="0" applyFont="true" applyAlignment="true" applyProtection="true">
      <alignment horizontal="center" vertical="center"/>
      <protection locked="false"/>
    </xf>
    <xf numFmtId="0" fontId="117" fillId="0" borderId="0" xfId="0" applyFont="true" applyAlignment="true" applyProtection="true">
      <alignment horizontal="center"/>
      <protection locked="false"/>
    </xf>
    <xf numFmtId="0" fontId="117" fillId="3" borderId="10" xfId="19344" applyFont="true" applyAlignment="true" applyProtection="true">
      <alignment horizontal="center"/>
      <protection locked="false"/>
    </xf>
    <xf numFmtId="0" fontId="117" fillId="0" borderId="10" xfId="0" applyFont="true" applyBorder="true" applyAlignment="true">
      <alignment horizontal="center"/>
    </xf>
    <xf numFmtId="1" fontId="119" fillId="3" borderId="10" xfId="19344" applyNumberFormat="true" applyFont="true" applyAlignment="true" applyProtection="true">
      <alignment horizontal="center"/>
      <protection locked="false"/>
    </xf>
    <xf numFmtId="0" fontId="119" fillId="0" borderId="0" xfId="0" applyFont="true" applyAlignment="true" applyProtection="true">
      <alignment horizontal="center"/>
      <protection locked="false"/>
    </xf>
    <xf numFmtId="0" fontId="119" fillId="3" borderId="10" xfId="19344" applyFont="true" applyAlignment="true" applyProtection="true">
      <alignment horizontal="center"/>
      <protection locked="false"/>
    </xf>
    <xf numFmtId="0" fontId="113" fillId="4" borderId="1" xfId="19344" applyFont="true" applyFill="true" applyBorder="true" applyAlignment="true" applyProtection="true">
      <alignment horizontal="right" vertical="center"/>
      <protection locked="false"/>
    </xf>
    <xf numFmtId="0" fontId="113" fillId="0" borderId="11" xfId="0" applyFont="true" applyBorder="true" applyAlignment="true" applyProtection="true">
      <alignment horizontal="right"/>
      <protection locked="false"/>
    </xf>
    <xf numFmtId="0" fontId="113" fillId="0" borderId="5" xfId="0" applyFont="true" applyBorder="true" applyAlignment="true" applyProtection="true">
      <alignment horizontal="right"/>
      <protection locked="false"/>
    </xf>
    <xf numFmtId="0" fontId="113" fillId="0" borderId="12" xfId="0" applyFont="true" applyBorder="true" applyAlignment="true" applyProtection="true">
      <alignment horizontal="right"/>
      <protection locked="false"/>
    </xf>
    <xf numFmtId="0" fontId="110" fillId="2" borderId="1" xfId="19344" applyFont="true" applyFill="true" applyBorder="true" applyAlignment="true" applyProtection="true">
      <alignment horizontal="center" vertical="center" wrapText="true"/>
      <protection locked="false"/>
    </xf>
    <xf numFmtId="0" fontId="111" fillId="2" borderId="11" xfId="19344" applyFont="true" applyFill="true" applyBorder="true" applyAlignment="true" applyProtection="true">
      <alignment horizontal="center" vertical="center" wrapText="true"/>
      <protection locked="false"/>
    </xf>
    <xf numFmtId="0" fontId="111" fillId="2" borderId="2" xfId="19344" applyFont="true" applyFill="true" applyBorder="true" applyAlignment="true" applyProtection="true">
      <alignment horizontal="center" vertical="center" wrapText="true"/>
      <protection locked="false"/>
    </xf>
    <xf numFmtId="0" fontId="111" fillId="2" borderId="5" xfId="19344" applyFont="true" applyFill="true" applyBorder="true" applyAlignment="true" applyProtection="true">
      <alignment horizontal="center" vertical="center" wrapText="true"/>
      <protection locked="false"/>
    </xf>
    <xf numFmtId="0" fontId="111" fillId="2" borderId="12" xfId="19344" applyFont="true" applyFill="true" applyBorder="true" applyAlignment="true" applyProtection="true">
      <alignment horizontal="center" vertical="center" wrapText="true"/>
      <protection locked="false"/>
    </xf>
    <xf numFmtId="0" fontId="111" fillId="2" borderId="6" xfId="19344" applyFont="true" applyFill="true" applyBorder="true" applyAlignment="true" applyProtection="true">
      <alignment horizontal="center" vertical="center" wrapText="true"/>
      <protection locked="false"/>
    </xf>
    <xf numFmtId="0" fontId="70"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7"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1" fillId="13" borderId="19" xfId="19344" applyNumberFormat="true" applyFont="true" applyFill="true" applyBorder="true" applyAlignment="true" applyProtection="true">
      <alignment horizontal="center" vertical="center"/>
      <protection locked="false"/>
    </xf>
    <xf numFmtId="164" fontId="161" fillId="13" borderId="21" xfId="19344" applyNumberFormat="true" applyFont="true" applyFill="true" applyBorder="true" applyAlignment="true" applyProtection="true">
      <alignment horizontal="center" vertical="center"/>
      <protection locked="false"/>
    </xf>
    <xf numFmtId="1" fontId="23" fillId="4" borderId="2" xfId="19344" applyNumberFormat="true" applyFont="true" applyFill="true" applyBorder="true" applyAlignment="true" applyProtection="true">
      <alignment horizontal="center" vertical="center"/>
      <protection locked="false"/>
    </xf>
    <xf numFmtId="1" fontId="23" fillId="4" borderId="6" xfId="19344" applyNumberFormat="true" applyFont="true" applyFill="true" applyBorder="true" applyAlignment="true" applyProtection="true">
      <alignment horizontal="center" vertical="center"/>
      <protection locked="false"/>
    </xf>
    <xf numFmtId="164" fontId="114" fillId="14" borderId="20" xfId="19344" applyNumberFormat="true" applyFont="true" applyFill="true" applyBorder="true" applyAlignment="true" applyProtection="true">
      <alignment horizontal="center" vertical="center"/>
      <protection locked="false"/>
    </xf>
    <xf numFmtId="164" fontId="114" fillId="14" borderId="22"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5" fillId="4" borderId="1" xfId="19344" applyFont="true" applyFill="true" applyBorder="true" applyAlignment="true" applyProtection="true">
      <alignment horizontal="center" vertical="center"/>
    </xf>
    <xf numFmtId="0" fontId="115" fillId="4" borderId="2" xfId="0" applyFont="true" applyFill="true" applyBorder="true" applyAlignment="true" applyProtection="true">
      <alignment horizontal="center" vertical="center"/>
    </xf>
    <xf numFmtId="0" fontId="115" fillId="4" borderId="5" xfId="0" applyFont="true" applyFill="true" applyBorder="true" applyAlignment="true" applyProtection="true">
      <alignment horizontal="center" vertical="center"/>
    </xf>
    <xf numFmtId="0" fontId="115" fillId="4" borderId="6" xfId="0" applyFont="true" applyFill="true" applyBorder="true" applyAlignment="true" applyProtection="true">
      <alignment horizontal="center" vertical="center"/>
    </xf>
    <xf numFmtId="0" fontId="23" fillId="15" borderId="10" xfId="19344" applyFill="true" applyAlignment="true">
      <alignment horizontal="right" vertical="top" wrapText="true"/>
    </xf>
    <xf numFmtId="0" fontId="23" fillId="3" borderId="10" xfId="19344" applyAlignment="true">
      <alignment horizontal="right" vertical="top" wrapText="true"/>
    </xf>
    <xf numFmtId="0" fontId="150" fillId="26" borderId="10" xfId="45180" applyFont="true" applyFill="true" applyAlignment="true">
      <alignment horizontal="right" vertical="top" wrapText="true"/>
    </xf>
    <xf numFmtId="0" fontId="150" fillId="26" borderId="10" xfId="45184" applyFont="true" applyFill="true" applyAlignment="true">
      <alignment horizontal="right" vertical="top" wrapText="true"/>
    </xf>
    <xf numFmtId="0" fontId="176" fillId="3" borderId="10" xfId="45122" applyFont="true" applyAlignment="true">
      <alignment horizontal="right" vertical="top" wrapText="true"/>
    </xf>
    <xf numFmtId="0" fontId="176" fillId="3" borderId="10" xfId="45124" applyFont="true" applyAlignment="true">
      <alignment horizontal="right" vertical="top" wrapText="true"/>
    </xf>
    <xf numFmtId="0" fontId="150" fillId="3" borderId="10" xfId="45191" applyFont="true" applyAlignment="true">
      <alignment horizontal="right" vertical="top" wrapText="true"/>
    </xf>
    <xf numFmtId="0" fontId="150" fillId="3" borderId="10" xfId="45193" applyFont="true" applyAlignment="true">
      <alignment horizontal="right" vertical="top" wrapText="true"/>
    </xf>
    <xf numFmtId="0" fontId="150" fillId="3" borderId="10" xfId="45188" applyFont="true" applyAlignment="true">
      <alignment horizontal="right" vertical="top" wrapText="true"/>
    </xf>
    <xf numFmtId="0" fontId="150" fillId="26" borderId="10" xfId="45166" applyFont="true" applyFill="true" applyAlignment="true">
      <alignment horizontal="right" vertical="top" wrapText="true"/>
    </xf>
    <xf numFmtId="0" fontId="150" fillId="26" borderId="10" xfId="45137" applyFont="true" applyFill="true" applyAlignment="true">
      <alignment horizontal="right" vertical="top" wrapText="true"/>
    </xf>
    <xf numFmtId="0" fontId="150" fillId="26" borderId="10" xfId="45141" applyFont="true" applyFill="true" applyAlignment="true">
      <alignment horizontal="right" vertical="top" wrapText="true"/>
    </xf>
    <xf numFmtId="0" fontId="150" fillId="26" borderId="10" xfId="45145" applyFont="true" applyFill="true" applyAlignment="true">
      <alignment horizontal="right" vertical="top" wrapText="true"/>
    </xf>
    <xf numFmtId="0" fontId="176" fillId="3" borderId="10" xfId="45123" applyFont="true" applyAlignment="true">
      <alignment horizontal="right" vertical="top" wrapText="true"/>
    </xf>
    <xf numFmtId="0" fontId="150" fillId="26" borderId="10" xfId="45147" applyFont="true" applyFill="true" applyAlignment="true">
      <alignment horizontal="right" vertical="top" wrapText="true"/>
    </xf>
    <xf numFmtId="0" fontId="150" fillId="26" borderId="10" xfId="45143" applyFont="true" applyFill="true" applyAlignment="true">
      <alignment horizontal="right" vertical="top" wrapText="true"/>
    </xf>
    <xf numFmtId="0" fontId="150" fillId="26" borderId="10" xfId="45139" applyFont="true" applyFill="true" applyAlignment="true">
      <alignment horizontal="right" vertical="top" wrapText="true"/>
    </xf>
    <xf numFmtId="0" fontId="150" fillId="26" borderId="10" xfId="45131" applyFont="true" applyFill="true" applyAlignment="true">
      <alignment horizontal="right" vertical="top" wrapText="true"/>
    </xf>
    <xf numFmtId="0" fontId="150" fillId="26" borderId="10" xfId="45135" applyFont="true" applyFill="true" applyAlignment="true">
      <alignment horizontal="right" vertical="top" wrapText="true"/>
    </xf>
    <xf numFmtId="0" fontId="150" fillId="26" borderId="10" xfId="45133" applyFont="true" applyFill="true" applyAlignment="true">
      <alignment horizontal="right" vertical="top" wrapText="true"/>
    </xf>
    <xf numFmtId="0" fontId="150" fillId="3" borderId="10" xfId="45162" applyFont="true" applyAlignment="true">
      <alignment horizontal="right" vertical="top" wrapText="true"/>
    </xf>
    <xf numFmtId="0" fontId="150" fillId="3" borderId="10" xfId="45163" applyFont="true" applyAlignment="true">
      <alignment horizontal="right" vertical="top" wrapText="true"/>
    </xf>
    <xf numFmtId="0" fontId="150" fillId="3" borderId="52" xfId="45164" applyFont="true" applyBorder="true" applyAlignment="true">
      <alignment horizontal="right" vertical="top" wrapText="true"/>
    </xf>
    <xf numFmtId="0" fontId="150" fillId="3" borderId="53" xfId="45165" applyFont="true" applyBorder="true" applyAlignment="true">
      <alignment horizontal="right" vertical="top" wrapText="true"/>
    </xf>
    <xf numFmtId="0" fontId="150" fillId="3" borderId="10" xfId="45170" applyFont="true" applyAlignment="true">
      <alignment horizontal="right" vertical="top" wrapText="true"/>
    </xf>
    <xf numFmtId="0" fontId="150" fillId="3" borderId="10" xfId="45171" applyFont="true" applyAlignment="true">
      <alignment horizontal="right" vertical="top" wrapText="true"/>
    </xf>
    <xf numFmtId="0" fontId="150" fillId="3" borderId="52" xfId="45172" applyFont="true" applyBorder="true" applyAlignment="true">
      <alignment horizontal="right" vertical="top" wrapText="true"/>
    </xf>
    <xf numFmtId="0" fontId="150" fillId="3" borderId="53" xfId="45173" applyFont="true" applyBorder="true" applyAlignment="true">
      <alignment horizontal="right" vertical="top" wrapText="true"/>
    </xf>
    <xf numFmtId="0" fontId="150" fillId="3" borderId="10" xfId="45155" applyFont="true" applyAlignment="true">
      <alignment horizontal="right" vertical="top" wrapText="true"/>
    </xf>
    <xf numFmtId="0" fontId="150" fillId="3" borderId="10" xfId="45156" applyFont="true" applyAlignment="true">
      <alignment horizontal="right" vertical="top" wrapText="true"/>
    </xf>
    <xf numFmtId="0" fontId="150" fillId="3" borderId="52" xfId="45157" applyFont="true" applyBorder="true" applyAlignment="true">
      <alignment horizontal="right" vertical="top" wrapText="true"/>
    </xf>
    <xf numFmtId="0" fontId="150" fillId="3" borderId="53" xfId="45158" applyFont="true" applyBorder="true" applyAlignment="true">
      <alignment horizontal="right" vertical="top" wrapText="true"/>
    </xf>
    <xf numFmtId="0" fontId="150" fillId="26" borderId="59" xfId="45113" applyFont="true" applyFill="true" applyBorder="true" applyAlignment="true">
      <alignment horizontal="left" vertical="top" wrapText="true"/>
    </xf>
    <xf numFmtId="0" fontId="150" fillId="26" borderId="60" xfId="45116" applyFont="true" applyFill="true" applyBorder="true" applyAlignment="true">
      <alignment horizontal="left" vertical="top" wrapText="true"/>
    </xf>
    <xf numFmtId="0" fontId="149" fillId="3" borderId="10" xfId="45119" applyFont="true" applyAlignment="true">
      <alignment horizontal="left" vertical="top" wrapText="true"/>
    </xf>
    <xf numFmtId="0" fontId="149" fillId="3" borderId="10" xfId="45120" applyFont="true" applyAlignment="true">
      <alignment horizontal="left" vertical="top" wrapText="true"/>
    </xf>
    <xf numFmtId="0" fontId="149" fillId="3" borderId="10" xfId="45121" applyFont="true" applyAlignment="true">
      <alignment horizontal="left" vertical="top" wrapText="true"/>
    </xf>
    <xf numFmtId="0" fontId="69" fillId="15" borderId="10" xfId="19344" applyFont="true" applyFill="true" applyAlignment="true"/>
    <xf numFmtId="0" fontId="69" fillId="3" borderId="10" xfId="19344" applyFont="true" applyAlignment="true"/>
    <xf numFmtId="0" fontId="150" fillId="26" borderId="102" xfId="45098" applyFont="true" applyFill="true" applyBorder="true" applyAlignment="true">
      <alignment horizontal="left" vertical="center" wrapText="true"/>
    </xf>
    <xf numFmtId="0" fontId="150" fillId="26" borderId="100" xfId="45100" applyFont="true" applyFill="true" applyBorder="true" applyAlignment="true">
      <alignment horizontal="left" vertical="center" wrapText="true"/>
    </xf>
    <xf numFmtId="0" fontId="150" fillId="26" borderId="105" xfId="45102" applyFont="true" applyFill="true" applyBorder="true" applyAlignment="true">
      <alignment horizontal="left" vertical="center" wrapText="true"/>
    </xf>
    <xf numFmtId="0" fontId="69" fillId="15" borderId="10" xfId="19344" applyFont="true" applyFill="true"/>
    <xf numFmtId="0" fontId="69" fillId="3" borderId="10" xfId="19344" applyFont="true"/>
    <xf numFmtId="0" fontId="176" fillId="3" borderId="10" xfId="45122" applyFont="true" applyAlignment="true">
      <alignment horizontal="center" vertical="center" wrapText="true"/>
    </xf>
    <xf numFmtId="0" fontId="23" fillId="3" borderId="10" xfId="19344" applyAlignment="true">
      <alignment wrapText="true"/>
    </xf>
    <xf numFmtId="0" fontId="176" fillId="3" borderId="10" xfId="45123" applyFont="true" applyAlignment="true">
      <alignment horizontal="center" vertical="center" wrapText="true"/>
    </xf>
    <xf numFmtId="0" fontId="176" fillId="3" borderId="10" xfId="45124" applyFont="true" applyAlignment="true">
      <alignment horizontal="center" vertical="center" wrapText="true"/>
    </xf>
    <xf numFmtId="0" fontId="23" fillId="15" borderId="10" xfId="19344" applyFill="true" applyAlignment="true">
      <alignment wrapText="true"/>
    </xf>
    <xf numFmtId="0" fontId="23" fillId="15" borderId="10" xfId="19344" applyFill="true" applyAlignment="true">
      <alignment vertical="top" wrapText="true"/>
    </xf>
    <xf numFmtId="0" fontId="150" fillId="26" borderId="102" xfId="45061" applyFont="true" applyFill="true" applyBorder="true" applyAlignment="true">
      <alignment horizontal="left" vertical="center" wrapText="true"/>
    </xf>
    <xf numFmtId="0" fontId="150" fillId="26" borderId="100" xfId="45061" applyFont="true" applyFill="true" applyBorder="true" applyAlignment="true">
      <alignment horizontal="left" vertical="center" wrapText="true"/>
    </xf>
    <xf numFmtId="0" fontId="150" fillId="26" borderId="105" xfId="45061" applyFont="true" applyFill="true" applyBorder="true" applyAlignment="true">
      <alignment horizontal="left" vertical="center" wrapText="true"/>
    </xf>
    <xf numFmtId="0" fontId="150" fillId="3" borderId="3" xfId="40201" applyFont="true" applyBorder="true" applyAlignment="true">
      <alignment horizontal="center" vertical="center"/>
    </xf>
    <xf numFmtId="0" fontId="150" fillId="3" borderId="52" xfId="40202" applyFont="true" applyBorder="true" applyAlignment="true">
      <alignment horizontal="center" vertical="center"/>
    </xf>
    <xf numFmtId="0" fontId="150" fillId="3" borderId="96" xfId="40203" applyFont="true" applyBorder="true" applyAlignment="true">
      <alignment horizontal="center" vertical="center"/>
    </xf>
    <xf numFmtId="0" fontId="150" fillId="3" borderId="10" xfId="45047" applyFont="true" applyBorder="true" applyAlignment="true">
      <alignment horizontal="center" vertical="center" wrapText="true"/>
    </xf>
    <xf numFmtId="0" fontId="150" fillId="3" borderId="52" xfId="45046" applyFont="true" applyBorder="true" applyAlignment="true">
      <alignment horizontal="center" vertical="center" wrapText="true"/>
    </xf>
    <xf numFmtId="0" fontId="150" fillId="3" borderId="53" xfId="45047" applyFont="true" applyBorder="true" applyAlignment="true">
      <alignment horizontal="center" vertical="center" wrapText="true"/>
    </xf>
    <xf numFmtId="0" fontId="150" fillId="3" borderId="1" xfId="40261" applyFont="true" applyBorder="true" applyAlignment="true">
      <alignment horizontal="center" vertical="center"/>
    </xf>
    <xf numFmtId="0" fontId="150" fillId="3" borderId="82" xfId="40262" applyFont="true" applyBorder="true" applyAlignment="true">
      <alignment horizontal="center" vertical="center"/>
    </xf>
    <xf numFmtId="0" fontId="150" fillId="3" borderId="89" xfId="40263" applyFont="true" applyBorder="true" applyAlignment="true">
      <alignment horizontal="center" vertical="center"/>
    </xf>
    <xf numFmtId="0" fontId="150" fillId="3" borderId="10" xfId="45090" applyFont="true" applyBorder="true" applyAlignment="true">
      <alignment horizontal="center" vertical="center" wrapText="true"/>
    </xf>
    <xf numFmtId="0" fontId="150" fillId="3" borderId="52" xfId="45089" applyFont="true" applyBorder="true" applyAlignment="true">
      <alignment horizontal="center" vertical="center" wrapText="true"/>
    </xf>
    <xf numFmtId="0" fontId="150" fillId="3" borderId="53" xfId="45090" applyFont="true" applyBorder="true" applyAlignment="true">
      <alignment horizontal="center" vertical="center" wrapText="true"/>
    </xf>
    <xf numFmtId="0" fontId="150" fillId="3" borderId="1" xfId="45090" applyFont="true" applyBorder="true" applyAlignment="true">
      <alignment horizontal="center" vertical="center" wrapText="true"/>
    </xf>
    <xf numFmtId="0" fontId="150" fillId="3" borderId="82" xfId="45089" applyFont="true" applyBorder="true" applyAlignment="true">
      <alignment horizontal="center" vertical="center" wrapText="true"/>
    </xf>
    <xf numFmtId="0" fontId="150" fillId="3" borderId="83" xfId="45090" applyFont="true" applyBorder="true" applyAlignment="true">
      <alignment horizontal="center" vertical="center" wrapText="true"/>
    </xf>
    <xf numFmtId="0" fontId="162" fillId="27" borderId="1" xfId="19344" applyFont="true" applyFill="true" applyBorder="true" applyAlignment="true"/>
    <xf numFmtId="0" fontId="135" fillId="3" borderId="2" xfId="19344" applyFont="true" applyBorder="true" applyAlignment="true"/>
    <xf numFmtId="0" fontId="176" fillId="3" borderId="10" xfId="45104" applyFont="true" applyAlignment="true">
      <alignment horizontal="center" vertical="center" wrapText="true"/>
    </xf>
    <xf numFmtId="0" fontId="176" fillId="3" borderId="10" xfId="45105" applyFont="true" applyAlignment="true">
      <alignment horizontal="center" vertical="center" wrapText="true"/>
    </xf>
    <xf numFmtId="0" fontId="176" fillId="3" borderId="10" xfId="45106" applyFont="true" applyAlignment="true">
      <alignment horizontal="center" vertical="center" wrapText="true"/>
    </xf>
    <xf numFmtId="0" fontId="177" fillId="3" borderId="57" xfId="45107" applyFont="true" applyBorder="true" applyAlignment="true">
      <alignment horizontal="left" wrapText="true"/>
    </xf>
    <xf numFmtId="0" fontId="177" fillId="3" borderId="57" xfId="45108" applyFont="true" applyBorder="true" applyAlignment="true">
      <alignment horizontal="left" wrapText="true"/>
    </xf>
    <xf numFmtId="0" fontId="150" fillId="26" borderId="100" xfId="40235" applyFont="true" applyFill="true" applyBorder="true" applyAlignment="true">
      <alignment horizontal="left" vertical="center" wrapText="true"/>
    </xf>
    <xf numFmtId="0" fontId="150" fillId="3" borderId="1" xfId="40141" applyFont="true" applyBorder="true" applyAlignment="true">
      <alignment horizontal="center" vertical="center"/>
    </xf>
    <xf numFmtId="0" fontId="150" fillId="3" borderId="82" xfId="40142" applyFont="true" applyBorder="true" applyAlignment="true">
      <alignment horizontal="center" vertical="center"/>
    </xf>
    <xf numFmtId="0" fontId="150" fillId="3" borderId="89" xfId="40143" applyFont="true" applyBorder="true" applyAlignment="true">
      <alignment horizontal="center" vertical="center"/>
    </xf>
    <xf numFmtId="0" fontId="150" fillId="3" borderId="10" xfId="45017" applyFont="true" applyBorder="true" applyAlignment="true">
      <alignment horizontal="center" vertical="center" wrapText="true"/>
    </xf>
    <xf numFmtId="0" fontId="150" fillId="3" borderId="52" xfId="45016" applyFont="true" applyBorder="true" applyAlignment="true">
      <alignment horizontal="center" vertical="center" wrapText="true"/>
    </xf>
    <xf numFmtId="0" fontId="150" fillId="3" borderId="53" xfId="45017" applyFont="true" applyBorder="true" applyAlignment="true">
      <alignment horizontal="center" vertical="center" wrapText="true"/>
    </xf>
    <xf numFmtId="0" fontId="150" fillId="26" borderId="102" xfId="44995" applyFont="true" applyFill="true" applyBorder="true" applyAlignment="true">
      <alignment horizontal="left" vertical="center" wrapText="true"/>
    </xf>
    <xf numFmtId="0" fontId="150" fillId="26" borderId="100" xfId="45001" applyFont="true" applyFill="true" applyBorder="true" applyAlignment="true">
      <alignment horizontal="left" vertical="center" wrapText="true"/>
    </xf>
    <xf numFmtId="0" fontId="150" fillId="3" borderId="3" xfId="45047" applyFont="true" applyBorder="true" applyAlignment="true">
      <alignment horizontal="center" vertical="center" wrapText="true"/>
    </xf>
    <xf numFmtId="0" fontId="150" fillId="26" borderId="102" xfId="45055" applyFont="true" applyFill="true" applyBorder="true" applyAlignment="true">
      <alignment horizontal="left" vertical="center" wrapText="true"/>
    </xf>
    <xf numFmtId="0" fontId="150" fillId="3" borderId="1" xfId="45017" applyFont="true" applyBorder="true" applyAlignment="true">
      <alignment horizontal="center" vertical="center" wrapText="true"/>
    </xf>
    <xf numFmtId="0" fontId="150" fillId="3" borderId="82" xfId="45016" applyFont="true" applyBorder="true" applyAlignment="true">
      <alignment horizontal="center" vertical="center" wrapText="true"/>
    </xf>
    <xf numFmtId="0" fontId="150" fillId="3" borderId="83" xfId="45017" applyFont="true" applyBorder="true" applyAlignment="true">
      <alignment horizontal="center" vertical="center" wrapText="true"/>
    </xf>
    <xf numFmtId="0" fontId="150" fillId="26" borderId="102" xfId="45025" applyFont="true" applyFill="true" applyBorder="true" applyAlignment="true">
      <alignment horizontal="left" vertical="center" wrapText="true"/>
    </xf>
    <xf numFmtId="0" fontId="150" fillId="26" borderId="100" xfId="45031" applyFont="true" applyFill="true" applyBorder="true" applyAlignment="true">
      <alignment horizontal="left" vertical="center" wrapText="true"/>
    </xf>
    <xf numFmtId="0" fontId="150" fillId="26" borderId="105" xfId="45037" applyFont="true" applyFill="true" applyBorder="true" applyAlignment="true">
      <alignment horizontal="left" vertical="center" wrapText="true"/>
    </xf>
    <xf numFmtId="170" fontId="155" fillId="2" borderId="103" xfId="19344" applyNumberFormat="true" applyFont="true" applyFill="true" applyBorder="true" applyAlignment="true">
      <alignment vertical="center" wrapText="true"/>
    </xf>
    <xf numFmtId="0" fontId="156" fillId="2" borderId="10" xfId="19344" applyFont="true" applyFill="true" applyAlignment="true">
      <alignment vertical="center" wrapText="true"/>
    </xf>
    <xf numFmtId="0" fontId="156" fillId="2" borderId="8" xfId="19344" applyFont="true" applyFill="true" applyBorder="true" applyAlignment="true">
      <alignment vertical="center" wrapText="true"/>
    </xf>
    <xf numFmtId="0" fontId="150" fillId="26" borderId="100" xfId="40055" applyFont="true" applyFill="true" applyBorder="true" applyAlignment="true">
      <alignment horizontal="left" vertical="center" wrapText="true"/>
    </xf>
    <xf numFmtId="0" fontId="150" fillId="3" borderId="3" xfId="40081" applyFont="true" applyBorder="true" applyAlignment="true">
      <alignment horizontal="center" vertical="center"/>
    </xf>
    <xf numFmtId="0" fontId="150" fillId="3" borderId="52" xfId="40082" applyFont="true" applyBorder="true" applyAlignment="true">
      <alignment horizontal="center" vertical="center"/>
    </xf>
    <xf numFmtId="0" fontId="150" fillId="3" borderId="96" xfId="40083" applyFont="true" applyBorder="true" applyAlignment="true">
      <alignment horizontal="center" vertical="center"/>
    </xf>
    <xf numFmtId="0" fontId="150" fillId="3" borderId="10" xfId="44987" applyFont="true" applyBorder="true" applyAlignment="true">
      <alignment horizontal="center" vertical="center" wrapText="true"/>
    </xf>
    <xf numFmtId="0" fontId="150" fillId="3" borderId="52" xfId="44986" applyFont="true" applyBorder="true" applyAlignment="true">
      <alignment horizontal="center" vertical="center" wrapText="true"/>
    </xf>
    <xf numFmtId="0" fontId="150" fillId="3" borderId="53" xfId="44987" applyFont="true" applyBorder="true" applyAlignment="true">
      <alignment horizontal="center" vertical="center" wrapText="true"/>
    </xf>
    <xf numFmtId="0" fontId="150" fillId="3" borderId="3" xfId="44987" applyFont="true" applyBorder="true" applyAlignment="true">
      <alignment horizontal="center" vertical="center" wrapText="true"/>
    </xf>
    <xf numFmtId="0" fontId="150" fillId="26" borderId="102" xfId="44975" applyFont="true" applyFill="true" applyBorder="true" applyAlignment="true">
      <alignment horizontal="left" vertical="center" wrapText="true"/>
    </xf>
    <xf numFmtId="0" fontId="150" fillId="26" borderId="100" xfId="44975" applyFont="true" applyFill="true" applyBorder="true" applyAlignment="true">
      <alignment horizontal="left" vertical="center" wrapText="true"/>
    </xf>
    <xf numFmtId="0" fontId="150" fillId="3" borderId="10" xfId="44931" applyFont="true" applyBorder="true" applyAlignment="true">
      <alignment horizontal="center" vertical="center" wrapText="true"/>
    </xf>
    <xf numFmtId="0" fontId="150" fillId="3" borderId="52" xfId="44930" applyFont="true" applyBorder="true" applyAlignment="true">
      <alignment horizontal="center" vertical="center" wrapText="true"/>
    </xf>
    <xf numFmtId="0" fontId="150" fillId="3" borderId="53" xfId="44931" applyFont="true" applyBorder="true" applyAlignment="true">
      <alignment horizontal="center" vertical="center" wrapText="true"/>
    </xf>
    <xf numFmtId="0" fontId="150" fillId="26" borderId="58" xfId="40049" applyFont="true" applyFill="true" applyBorder="true" applyAlignment="true">
      <alignment horizontal="left" vertical="center" wrapText="true"/>
    </xf>
    <xf numFmtId="0" fontId="150" fillId="26" borderId="59" xfId="40061" applyFont="true" applyFill="true" applyBorder="true" applyAlignment="true">
      <alignment horizontal="left" vertical="center" wrapText="true"/>
    </xf>
    <xf numFmtId="0" fontId="150" fillId="3" borderId="3" xfId="40021" applyFont="true" applyBorder="true" applyAlignment="true">
      <alignment horizontal="center" vertical="center"/>
    </xf>
    <xf numFmtId="0" fontId="150" fillId="3" borderId="52" xfId="40022" applyFont="true" applyBorder="true" applyAlignment="true">
      <alignment horizontal="center" vertical="center"/>
    </xf>
    <xf numFmtId="0" fontId="150" fillId="3" borderId="96" xfId="40023" applyFont="true" applyBorder="true" applyAlignment="true">
      <alignment horizontal="center" vertical="center"/>
    </xf>
    <xf numFmtId="0" fontId="150" fillId="3" borderId="10" xfId="44961" applyFont="true" applyBorder="true" applyAlignment="true">
      <alignment horizontal="center" vertical="center" wrapText="true"/>
    </xf>
    <xf numFmtId="0" fontId="150" fillId="3" borderId="52" xfId="44960" applyFont="true" applyBorder="true" applyAlignment="true">
      <alignment horizontal="center" vertical="center" wrapText="true"/>
    </xf>
    <xf numFmtId="0" fontId="150" fillId="3" borderId="53" xfId="44961" applyFont="true" applyBorder="true" applyAlignment="true">
      <alignment horizontal="center" vertical="center" wrapText="true"/>
    </xf>
    <xf numFmtId="0" fontId="150" fillId="3" borderId="3" xfId="44961" applyFont="true" applyBorder="true" applyAlignment="true">
      <alignment horizontal="center" vertical="center" wrapText="true"/>
    </xf>
    <xf numFmtId="0" fontId="150" fillId="3" borderId="1" xfId="44931" applyFont="true" applyBorder="true" applyAlignment="true">
      <alignment horizontal="center" vertical="center" wrapText="true"/>
    </xf>
    <xf numFmtId="0" fontId="150" fillId="3" borderId="82" xfId="44930" applyFont="true" applyBorder="true" applyAlignment="true">
      <alignment horizontal="center" vertical="center" wrapText="true"/>
    </xf>
    <xf numFmtId="0" fontId="150" fillId="3" borderId="83" xfId="44931" applyFont="true" applyBorder="true" applyAlignment="true">
      <alignment horizontal="center" vertical="center" wrapText="true"/>
    </xf>
    <xf numFmtId="0" fontId="150" fillId="26" borderId="102" xfId="44939" applyFont="true" applyFill="true" applyBorder="true" applyAlignment="true">
      <alignment horizontal="left" vertical="center" wrapText="true"/>
    </xf>
    <xf numFmtId="0" fontId="150" fillId="26" borderId="100" xfId="44945" applyFont="true" applyFill="true" applyBorder="true" applyAlignment="true">
      <alignment horizontal="left" vertical="center" wrapText="true"/>
    </xf>
    <xf numFmtId="0" fontId="150" fillId="26" borderId="105" xfId="44951" applyFont="true" applyFill="true" applyBorder="true" applyAlignment="true">
      <alignment horizontal="left" vertical="center" wrapText="true"/>
    </xf>
    <xf numFmtId="0" fontId="150" fillId="26" borderId="59" xfId="40241" applyFont="true" applyFill="true" applyBorder="true" applyAlignment="true">
      <alignment horizontal="left" vertical="center" wrapText="true"/>
    </xf>
    <xf numFmtId="0" fontId="150" fillId="26" borderId="101" xfId="40247" applyFont="true" applyFill="true" applyBorder="true" applyAlignment="true">
      <alignment horizontal="left" vertical="center" wrapText="true"/>
    </xf>
    <xf numFmtId="0" fontId="150" fillId="26" borderId="59" xfId="40253" applyFont="true" applyFill="true" applyBorder="true" applyAlignment="true">
      <alignment horizontal="left" vertical="center" wrapText="true"/>
    </xf>
    <xf numFmtId="0" fontId="150" fillId="3" borderId="1" xfId="39967" applyFont="true" applyBorder="true" applyAlignment="true">
      <alignment horizontal="center" vertical="center" wrapText="true"/>
    </xf>
    <xf numFmtId="0" fontId="150" fillId="3" borderId="82" xfId="39968" applyFont="true" applyBorder="true" applyAlignment="true">
      <alignment horizontal="center" vertical="center" wrapText="true"/>
    </xf>
    <xf numFmtId="0" fontId="150" fillId="3" borderId="89" xfId="39969" applyFont="true" applyBorder="true" applyAlignment="true">
      <alignment horizontal="center" vertical="center" wrapText="true"/>
    </xf>
    <xf numFmtId="0" fontId="150" fillId="3" borderId="1" xfId="39969" applyFont="true" applyBorder="true" applyAlignment="true">
      <alignment horizontal="center" vertical="center" wrapText="true"/>
    </xf>
    <xf numFmtId="0" fontId="150" fillId="3" borderId="1" xfId="40147" applyFont="true" applyBorder="true" applyAlignment="true">
      <alignment horizontal="center" vertical="center" wrapText="true"/>
    </xf>
    <xf numFmtId="0" fontId="150" fillId="3" borderId="82" xfId="40148" applyFont="true" applyBorder="true" applyAlignment="true">
      <alignment horizontal="center" vertical="center" wrapText="true"/>
    </xf>
    <xf numFmtId="0" fontId="150" fillId="3" borderId="89" xfId="40149" applyFont="true" applyBorder="true" applyAlignment="true">
      <alignment horizontal="center" vertical="center" wrapText="true"/>
    </xf>
    <xf numFmtId="0" fontId="150" fillId="3" borderId="1" xfId="40149" applyFont="true" applyBorder="true" applyAlignment="true">
      <alignment horizontal="center" vertical="center" wrapText="true"/>
    </xf>
    <xf numFmtId="0" fontId="150" fillId="26" borderId="105" xfId="40067" applyFont="true" applyFill="true" applyBorder="true" applyAlignment="true">
      <alignment horizontal="left" vertical="center" wrapText="true"/>
    </xf>
    <xf numFmtId="0" fontId="150" fillId="26" borderId="60" xfId="40073" applyFont="true" applyFill="true" applyBorder="true" applyAlignment="true">
      <alignment horizontal="left" vertical="center" wrapText="true"/>
    </xf>
    <xf numFmtId="0" fontId="150" fillId="3" borderId="1" xfId="39961" applyFont="true" applyBorder="true" applyAlignment="true">
      <alignment horizontal="center" vertical="center"/>
    </xf>
    <xf numFmtId="0" fontId="150" fillId="3" borderId="82" xfId="39962" applyFont="true" applyBorder="true" applyAlignment="true">
      <alignment horizontal="center" vertical="center"/>
    </xf>
    <xf numFmtId="0" fontId="150" fillId="3" borderId="89" xfId="39963" applyFont="true" applyBorder="true" applyAlignment="true">
      <alignment horizontal="center" vertical="center"/>
    </xf>
    <xf numFmtId="0" fontId="150" fillId="3" borderId="83" xfId="39969" applyFont="true" applyBorder="true" applyAlignment="true">
      <alignment horizontal="center" vertical="center" wrapText="true"/>
    </xf>
    <xf numFmtId="0" fontId="150" fillId="26" borderId="58" xfId="39989" applyFont="true" applyFill="true" applyBorder="true" applyAlignment="true">
      <alignment horizontal="left" vertical="center" wrapText="true"/>
    </xf>
    <xf numFmtId="0" fontId="150" fillId="26" borderId="59" xfId="40001" applyFont="true" applyFill="true" applyBorder="true" applyAlignment="true">
      <alignment horizontal="left" vertical="center" wrapText="true"/>
    </xf>
    <xf numFmtId="0" fontId="150" fillId="26" borderId="60" xfId="40013" applyFont="true" applyFill="true" applyBorder="true" applyAlignment="true">
      <alignment horizontal="left" vertical="center" wrapText="true"/>
    </xf>
    <xf numFmtId="0" fontId="150" fillId="3" borderId="1" xfId="40027" applyFont="true" applyBorder="true" applyAlignment="true">
      <alignment horizontal="center" vertical="center" wrapText="true"/>
    </xf>
    <xf numFmtId="0" fontId="150" fillId="3" borderId="82" xfId="40028" applyFont="true" applyBorder="true" applyAlignment="true">
      <alignment horizontal="center" vertical="center" wrapText="true"/>
    </xf>
    <xf numFmtId="0" fontId="150" fillId="3" borderId="89" xfId="40029" applyFont="true" applyBorder="true" applyAlignment="true">
      <alignment horizontal="center" vertical="center" wrapText="true"/>
    </xf>
    <xf numFmtId="0" fontId="150" fillId="3" borderId="1" xfId="40029" applyFont="true" applyBorder="true" applyAlignment="true">
      <alignment horizontal="center" vertical="center" wrapText="true"/>
    </xf>
    <xf numFmtId="0" fontId="150" fillId="3" borderId="83" xfId="40029" applyFont="true" applyBorder="true" applyAlignment="true">
      <alignment horizontal="center" vertical="center" wrapText="true"/>
    </xf>
    <xf numFmtId="0" fontId="150" fillId="3" borderId="3" xfId="40087" applyFont="true" applyBorder="true" applyAlignment="true">
      <alignment horizontal="center" vertical="center" wrapText="true"/>
    </xf>
    <xf numFmtId="0" fontId="150" fillId="3" borderId="52" xfId="40088" applyFont="true" applyBorder="true" applyAlignment="true">
      <alignment horizontal="center" vertical="center" wrapText="true"/>
    </xf>
    <xf numFmtId="0" fontId="150" fillId="3" borderId="96" xfId="40089" applyFont="true" applyBorder="true" applyAlignment="true">
      <alignment horizontal="center" vertical="center" wrapText="true"/>
    </xf>
    <xf numFmtId="0" fontId="150" fillId="3" borderId="3" xfId="40089" applyFont="true" applyBorder="true" applyAlignment="true">
      <alignment horizontal="center" vertical="center" wrapText="true"/>
    </xf>
    <xf numFmtId="0" fontId="150" fillId="3" borderId="53" xfId="40089" applyFont="true" applyBorder="true" applyAlignment="true">
      <alignment horizontal="center" vertical="center" wrapText="true"/>
    </xf>
    <xf numFmtId="0" fontId="150" fillId="3" borderId="83" xfId="40149" applyFont="true" applyBorder="true" applyAlignment="true">
      <alignment horizontal="center" vertical="center" wrapText="true"/>
    </xf>
    <xf numFmtId="0" fontId="150" fillId="26" borderId="58" xfId="40169" applyFont="true" applyFill="true" applyBorder="true" applyAlignment="true">
      <alignment horizontal="left" vertical="center" wrapText="true"/>
    </xf>
    <xf numFmtId="0" fontId="150" fillId="26" borderId="59" xfId="40181" applyFont="true" applyFill="true" applyBorder="true" applyAlignment="true">
      <alignment horizontal="left" vertical="center" wrapText="true"/>
    </xf>
    <xf numFmtId="0" fontId="150" fillId="26" borderId="60" xfId="40193" applyFont="true" applyFill="true" applyBorder="true" applyAlignment="true">
      <alignment horizontal="left" vertical="center" wrapText="true"/>
    </xf>
    <xf numFmtId="0" fontId="150" fillId="3" borderId="1" xfId="40207" applyFont="true" applyBorder="true" applyAlignment="true">
      <alignment horizontal="center" vertical="center" wrapText="true"/>
    </xf>
    <xf numFmtId="0" fontId="150" fillId="3" borderId="82" xfId="40208" applyFont="true" applyBorder="true" applyAlignment="true">
      <alignment horizontal="center" vertical="center" wrapText="true"/>
    </xf>
    <xf numFmtId="0" fontId="150" fillId="3" borderId="89" xfId="40209" applyFont="true" applyBorder="true" applyAlignment="true">
      <alignment horizontal="center" vertical="center" wrapText="true"/>
    </xf>
    <xf numFmtId="0" fontId="150" fillId="3" borderId="1" xfId="40209" applyFont="true" applyBorder="true" applyAlignment="true">
      <alignment horizontal="center" vertical="center" wrapText="true"/>
    </xf>
    <xf numFmtId="0" fontId="150" fillId="3" borderId="83" xfId="40209" applyFont="true" applyBorder="true" applyAlignment="true">
      <alignment horizontal="center" vertical="center" wrapText="true"/>
    </xf>
    <xf numFmtId="0" fontId="150" fillId="26" borderId="58" xfId="40229" applyFont="true" applyFill="true" applyBorder="true" applyAlignment="true">
      <alignment horizontal="left" vertical="center" wrapText="true"/>
    </xf>
    <xf numFmtId="0" fontId="150" fillId="3" borderId="1" xfId="40267" applyFont="true" applyBorder="true" applyAlignment="true">
      <alignment horizontal="center" vertical="center" wrapText="true"/>
    </xf>
    <xf numFmtId="0" fontId="150" fillId="3" borderId="82" xfId="40268" applyFont="true" applyBorder="true" applyAlignment="true">
      <alignment horizontal="center" vertical="center" wrapText="true"/>
    </xf>
    <xf numFmtId="0" fontId="150" fillId="3" borderId="89" xfId="40269" applyFont="true" applyBorder="true" applyAlignment="true">
      <alignment horizontal="center" vertical="center" wrapText="true"/>
    </xf>
    <xf numFmtId="0" fontId="150" fillId="3" borderId="1" xfId="40269" applyFont="true" applyBorder="true" applyAlignment="true">
      <alignment horizontal="center" vertical="center" wrapText="true"/>
    </xf>
    <xf numFmtId="0" fontId="150" fillId="3" borderId="83" xfId="40269" applyFont="true" applyBorder="true" applyAlignment="true">
      <alignment horizontal="center" vertical="center" wrapText="true"/>
    </xf>
    <xf numFmtId="0" fontId="150" fillId="3" borderId="1" xfId="40397" applyFont="true" applyBorder="true" applyAlignment="true">
      <alignment horizontal="center" vertical="center" wrapText="true"/>
    </xf>
    <xf numFmtId="0" fontId="150" fillId="3" borderId="82" xfId="40396" applyFont="true" applyBorder="true" applyAlignment="true">
      <alignment horizontal="center" vertical="center" wrapText="true"/>
    </xf>
    <xf numFmtId="0" fontId="150" fillId="3" borderId="89" xfId="40397" applyFont="true" applyBorder="true" applyAlignment="true">
      <alignment horizontal="center" vertical="center" wrapText="true"/>
    </xf>
    <xf numFmtId="0" fontId="150" fillId="3" borderId="83" xfId="40397" applyFont="true" applyBorder="true" applyAlignment="true">
      <alignment horizontal="center" vertical="center" wrapText="true"/>
    </xf>
    <xf numFmtId="0" fontId="173" fillId="26" borderId="58" xfId="40417" applyFont="true" applyFill="true" applyBorder="true" applyAlignment="true">
      <alignment horizontal="left" vertical="center" wrapText="true"/>
    </xf>
    <xf numFmtId="0" fontId="150" fillId="26" borderId="59" xfId="40429" applyFont="true" applyFill="true" applyBorder="true" applyAlignment="true">
      <alignment horizontal="left" vertical="center" wrapText="true"/>
    </xf>
    <xf numFmtId="0" fontId="173" fillId="26" borderId="59" xfId="40429" applyFont="true" applyFill="true" applyBorder="true" applyAlignment="true">
      <alignment horizontal="left" vertical="center" wrapText="true"/>
    </xf>
    <xf numFmtId="0" fontId="150" fillId="26" borderId="58" xfId="40289" applyFont="true" applyFill="true" applyBorder="true" applyAlignment="true">
      <alignment horizontal="left" vertical="center" wrapText="true"/>
    </xf>
    <xf numFmtId="0" fontId="150" fillId="26" borderId="59" xfId="40301" applyFont="true" applyFill="true" applyBorder="true" applyAlignment="true">
      <alignment horizontal="left" vertical="center" wrapText="true"/>
    </xf>
    <xf numFmtId="0" fontId="150" fillId="3" borderId="1" xfId="40327" applyFont="true" applyBorder="true" applyAlignment="true">
      <alignment horizontal="center" vertical="center" wrapText="true"/>
    </xf>
    <xf numFmtId="0" fontId="150" fillId="3" borderId="82" xfId="40328" applyFont="true" applyBorder="true" applyAlignment="true">
      <alignment horizontal="center" vertical="center" wrapText="true"/>
    </xf>
    <xf numFmtId="0" fontId="150" fillId="3" borderId="89" xfId="40329" applyFont="true" applyBorder="true" applyAlignment="true">
      <alignment horizontal="center" vertical="center" wrapText="true"/>
    </xf>
    <xf numFmtId="0" fontId="150" fillId="3" borderId="1" xfId="40329" applyFont="true" applyBorder="true" applyAlignment="true">
      <alignment horizontal="center" vertical="center" wrapText="true"/>
    </xf>
    <xf numFmtId="0" fontId="150" fillId="3" borderId="83" xfId="40329" applyFont="true" applyBorder="true" applyAlignment="true">
      <alignment horizontal="center" vertical="center" wrapText="true"/>
    </xf>
    <xf numFmtId="0" fontId="150" fillId="26" borderId="58" xfId="40531" applyFont="true" applyFill="true" applyBorder="true" applyAlignment="true">
      <alignment horizontal="left" vertical="center" wrapText="true"/>
    </xf>
    <xf numFmtId="0" fontId="150" fillId="26" borderId="59" xfId="40537" applyFont="true" applyFill="true" applyBorder="true" applyAlignment="true">
      <alignment horizontal="left" vertical="center" wrapText="true"/>
    </xf>
    <xf numFmtId="0" fontId="150" fillId="26" borderId="60" xfId="40441" applyFont="true" applyFill="true" applyBorder="true" applyAlignment="true">
      <alignment horizontal="left" vertical="center" wrapText="true"/>
    </xf>
    <xf numFmtId="0" fontId="150" fillId="26" borderId="59" xfId="45061" applyFont="true" applyFill="true" applyBorder="true" applyAlignment="true">
      <alignment horizontal="left" vertical="center" wrapText="true"/>
    </xf>
    <xf numFmtId="0" fontId="150" fillId="26" borderId="60" xfId="45067" applyFont="true" applyFill="true" applyBorder="true" applyAlignment="true">
      <alignment horizontal="left" vertical="center" wrapText="true"/>
    </xf>
    <xf numFmtId="0" fontId="150" fillId="26" borderId="60" xfId="40543" applyFont="true" applyFill="true" applyBorder="true" applyAlignment="true">
      <alignment horizontal="left" vertical="center" wrapText="true"/>
    </xf>
    <xf numFmtId="0" fontId="150" fillId="3" borderId="1" xfId="40395" applyFont="true" applyBorder="true" applyAlignment="true">
      <alignment horizontal="center" vertical="center" wrapText="true"/>
    </xf>
    <xf numFmtId="0" fontId="176" fillId="3" borderId="10" xfId="45416" applyFont="true" applyAlignment="true">
      <alignment horizontal="right" vertical="top" wrapText="true"/>
    </xf>
    <xf numFmtId="0" fontId="176" fillId="3" borderId="10" xfId="45490" applyFont="true" applyAlignment="true">
      <alignment horizontal="right" vertical="top" wrapText="true"/>
    </xf>
    <xf numFmtId="0" fontId="150" fillId="26" borderId="10" xfId="45431" applyFont="true" applyFill="true" applyAlignment="true">
      <alignment horizontal="right" vertical="top" wrapText="true"/>
    </xf>
    <xf numFmtId="0" fontId="150" fillId="26" borderId="10" xfId="45433" applyFont="true" applyFill="true" applyAlignment="true">
      <alignment horizontal="right" vertical="top" wrapText="true"/>
    </xf>
    <xf numFmtId="0" fontId="150" fillId="26" borderId="10" xfId="45435" applyFont="true" applyFill="true" applyAlignment="true">
      <alignment horizontal="right" vertical="top" wrapText="true"/>
    </xf>
    <xf numFmtId="0" fontId="176" fillId="3" borderId="10" xfId="45417" applyFont="true" applyAlignment="true">
      <alignment horizontal="right" vertical="top" wrapText="true"/>
    </xf>
    <xf numFmtId="0" fontId="176" fillId="3" borderId="10" xfId="45482" applyFont="true" applyAlignment="true">
      <alignment horizontal="right" vertical="top" wrapText="true"/>
    </xf>
    <xf numFmtId="0" fontId="176" fillId="3" borderId="10" xfId="45418" applyFont="true" applyAlignment="true">
      <alignment horizontal="right" vertical="top" wrapText="true"/>
    </xf>
    <xf numFmtId="0" fontId="176" fillId="3" borderId="10" xfId="45486" applyFont="true" applyAlignment="true">
      <alignment horizontal="right" vertical="top" wrapText="true"/>
    </xf>
    <xf numFmtId="0" fontId="150" fillId="26" borderId="10" xfId="45425" applyFont="true" applyFill="true" applyAlignment="true">
      <alignment horizontal="right" vertical="top" wrapText="true"/>
    </xf>
    <xf numFmtId="0" fontId="150" fillId="26" borderId="10" xfId="45429" applyFont="true" applyFill="true" applyAlignment="true">
      <alignment horizontal="right" vertical="top" wrapText="true"/>
    </xf>
    <xf numFmtId="0" fontId="150" fillId="3" borderId="10" xfId="45460" applyFont="true" applyAlignment="true">
      <alignment horizontal="right" vertical="top" wrapText="true"/>
    </xf>
    <xf numFmtId="0" fontId="150" fillId="3" borderId="10" xfId="45461" applyFont="true" applyAlignment="true">
      <alignment horizontal="right" vertical="top" wrapText="true"/>
    </xf>
    <xf numFmtId="0" fontId="150" fillId="3" borderId="52" xfId="45462" applyFont="true" applyBorder="true" applyAlignment="true">
      <alignment horizontal="right" vertical="top" wrapText="true"/>
    </xf>
    <xf numFmtId="0" fontId="150" fillId="3" borderId="53" xfId="45463" applyFont="true" applyBorder="true" applyAlignment="true">
      <alignment horizontal="right" vertical="top" wrapText="true"/>
    </xf>
    <xf numFmtId="0" fontId="150" fillId="26" borderId="10" xfId="45478" applyFont="true" applyFill="true" applyAlignment="true">
      <alignment horizontal="right" vertical="top" wrapText="true"/>
    </xf>
    <xf numFmtId="0" fontId="150" fillId="3" borderId="10" xfId="45467" applyFont="true" applyAlignment="true">
      <alignment horizontal="right" vertical="top" wrapText="true"/>
    </xf>
    <xf numFmtId="0" fontId="150" fillId="3" borderId="10" xfId="45468" applyFont="true" applyAlignment="true">
      <alignment horizontal="right" vertical="top" wrapText="true"/>
    </xf>
    <xf numFmtId="0" fontId="150" fillId="3" borderId="52" xfId="45469" applyFont="true" applyBorder="true" applyAlignment="true">
      <alignment horizontal="right" vertical="top" wrapText="true"/>
    </xf>
    <xf numFmtId="0" fontId="150" fillId="3" borderId="53" xfId="45470" applyFont="true" applyBorder="true" applyAlignment="true">
      <alignment horizontal="right" vertical="top" wrapText="true"/>
    </xf>
    <xf numFmtId="0" fontId="150" fillId="26" borderId="10" xfId="45471" applyFont="true" applyFill="true" applyAlignment="true">
      <alignment horizontal="right" vertical="top" wrapText="true"/>
    </xf>
    <xf numFmtId="0" fontId="150" fillId="26" borderId="10" xfId="45443" applyFont="true" applyFill="true" applyAlignment="true">
      <alignment horizontal="right" vertical="top" wrapText="true"/>
    </xf>
    <xf numFmtId="0" fontId="150" fillId="26" borderId="10" xfId="45441" applyFont="true" applyFill="true" applyAlignment="true">
      <alignment horizontal="right" vertical="top" wrapText="true"/>
    </xf>
    <xf numFmtId="0" fontId="150" fillId="26" borderId="10" xfId="45427" applyFont="true" applyFill="true" applyAlignment="true">
      <alignment horizontal="right" vertical="top" wrapText="true"/>
    </xf>
    <xf numFmtId="0" fontId="150" fillId="26" borderId="10" xfId="45437" applyFont="true" applyFill="true" applyAlignment="true">
      <alignment horizontal="right" vertical="top" wrapText="true"/>
    </xf>
    <xf numFmtId="0" fontId="150" fillId="26" borderId="10" xfId="45456" applyFont="true" applyFill="true" applyAlignment="true">
      <alignment horizontal="right" vertical="top" wrapText="true"/>
    </xf>
    <xf numFmtId="0" fontId="150" fillId="3" borderId="10" xfId="45449" applyFont="true" applyAlignment="true">
      <alignment horizontal="right" vertical="top" wrapText="true"/>
    </xf>
    <xf numFmtId="0" fontId="150" fillId="3" borderId="10" xfId="45450" applyFont="true" applyAlignment="true">
      <alignment horizontal="right" vertical="top" wrapText="true"/>
    </xf>
    <xf numFmtId="0" fontId="150" fillId="3" borderId="52" xfId="45451" applyFont="true" applyBorder="true" applyAlignment="true">
      <alignment horizontal="right" vertical="top" wrapText="true"/>
    </xf>
    <xf numFmtId="0" fontId="150" fillId="3" borderId="53" xfId="45452" applyFont="true" applyBorder="true" applyAlignment="true">
      <alignment horizontal="right" vertical="top" wrapText="true"/>
    </xf>
    <xf numFmtId="0" fontId="150" fillId="26" borderId="102" xfId="45331" applyFont="true" applyFill="true" applyBorder="true" applyAlignment="true">
      <alignment horizontal="left" vertical="center" wrapText="true"/>
    </xf>
    <xf numFmtId="0" fontId="150" fillId="26" borderId="100" xfId="45331" applyFont="true" applyFill="true" applyBorder="true" applyAlignment="true">
      <alignment horizontal="left" vertical="center" wrapText="true"/>
    </xf>
    <xf numFmtId="0" fontId="150" fillId="26" borderId="105" xfId="45331" applyFont="true" applyFill="true" applyBorder="true" applyAlignment="true">
      <alignment horizontal="left" vertical="center" wrapText="true"/>
    </xf>
    <xf numFmtId="0" fontId="150" fillId="3" borderId="10" xfId="45317" applyFont="true" applyBorder="true" applyAlignment="true">
      <alignment horizontal="center" vertical="center" wrapText="true"/>
    </xf>
    <xf numFmtId="0" fontId="150" fillId="3" borderId="52" xfId="45316" applyFont="true" applyBorder="true" applyAlignment="true">
      <alignment horizontal="center" vertical="center" wrapText="true"/>
    </xf>
    <xf numFmtId="0" fontId="150" fillId="3" borderId="53" xfId="45317" applyFont="true" applyBorder="true" applyAlignment="true">
      <alignment horizontal="center" vertical="center" wrapText="true"/>
    </xf>
    <xf numFmtId="0" fontId="150" fillId="3" borderId="10" xfId="45360" applyFont="true" applyBorder="true" applyAlignment="true">
      <alignment horizontal="center" vertical="center" wrapText="true"/>
    </xf>
    <xf numFmtId="0" fontId="150" fillId="3" borderId="52" xfId="45359" applyFont="true" applyBorder="true" applyAlignment="true">
      <alignment horizontal="center" vertical="center" wrapText="true"/>
    </xf>
    <xf numFmtId="0" fontId="150" fillId="3" borderId="53" xfId="45360" applyFont="true" applyBorder="true" applyAlignment="true">
      <alignment horizontal="center" vertical="center" wrapText="true"/>
    </xf>
    <xf numFmtId="0" fontId="150" fillId="3" borderId="1" xfId="45360" applyFont="true" applyBorder="true" applyAlignment="true">
      <alignment horizontal="center" vertical="center" wrapText="true"/>
    </xf>
    <xf numFmtId="0" fontId="150" fillId="3" borderId="82" xfId="45359" applyFont="true" applyBorder="true" applyAlignment="true">
      <alignment horizontal="center" vertical="center" wrapText="true"/>
    </xf>
    <xf numFmtId="0" fontId="150" fillId="3" borderId="83" xfId="45360" applyFont="true" applyBorder="true" applyAlignment="true">
      <alignment horizontal="center" vertical="center" wrapText="true"/>
    </xf>
    <xf numFmtId="0" fontId="176" fillId="3" borderId="10" xfId="45398" applyFont="true" applyAlignment="true">
      <alignment horizontal="center" vertical="center" wrapText="true"/>
    </xf>
    <xf numFmtId="0" fontId="176" fillId="3" borderId="10" xfId="45399" applyFont="true" applyAlignment="true">
      <alignment horizontal="center" vertical="center" wrapText="true"/>
    </xf>
    <xf numFmtId="0" fontId="176" fillId="3" borderId="10" xfId="45400" applyFont="true" applyAlignment="true">
      <alignment horizontal="center" vertical="center" wrapText="true"/>
    </xf>
    <xf numFmtId="0" fontId="177" fillId="3" borderId="57" xfId="45401" applyFont="true" applyBorder="true" applyAlignment="true">
      <alignment horizontal="left" wrapText="true"/>
    </xf>
    <xf numFmtId="0" fontId="177" fillId="3" borderId="57" xfId="45402" applyFont="true" applyBorder="true" applyAlignment="true">
      <alignment horizontal="left" wrapText="true"/>
    </xf>
    <xf numFmtId="0" fontId="150" fillId="26" borderId="59" xfId="45407" applyFont="true" applyFill="true" applyBorder="true" applyAlignment="true">
      <alignment horizontal="left" vertical="top" wrapText="true"/>
    </xf>
    <xf numFmtId="0" fontId="150" fillId="26" borderId="60" xfId="45410" applyFont="true" applyFill="true" applyBorder="true" applyAlignment="true">
      <alignment horizontal="left" vertical="top" wrapText="true"/>
    </xf>
    <xf numFmtId="0" fontId="149" fillId="3" borderId="10" xfId="45413" applyFont="true" applyAlignment="true">
      <alignment horizontal="left" vertical="top" wrapText="true"/>
    </xf>
    <xf numFmtId="0" fontId="149" fillId="3" borderId="10" xfId="45414" applyFont="true" applyAlignment="true">
      <alignment horizontal="left" vertical="top" wrapText="true"/>
    </xf>
    <xf numFmtId="0" fontId="149" fillId="3" borderId="10" xfId="45415" applyFont="true" applyAlignment="true">
      <alignment horizontal="left" vertical="top" wrapText="true"/>
    </xf>
    <xf numFmtId="0" fontId="150" fillId="26" borderId="102" xfId="45368" applyFont="true" applyFill="true" applyBorder="true" applyAlignment="true">
      <alignment horizontal="left" vertical="center" wrapText="true"/>
    </xf>
    <xf numFmtId="0" fontId="150" fillId="26" borderId="100" xfId="45374" applyFont="true" applyFill="true" applyBorder="true" applyAlignment="true">
      <alignment horizontal="left" vertical="center" wrapText="true"/>
    </xf>
    <xf numFmtId="0" fontId="150" fillId="26" borderId="105" xfId="45374" applyFont="true" applyFill="true" applyBorder="true" applyAlignment="true">
      <alignment horizontal="left" vertical="center" wrapText="true"/>
    </xf>
    <xf numFmtId="0" fontId="150" fillId="26" borderId="102" xfId="45374" applyFont="true" applyFill="true" applyBorder="true" applyAlignment="true">
      <alignment horizontal="left" vertical="center" wrapText="true"/>
    </xf>
    <xf numFmtId="0" fontId="150" fillId="26" borderId="100" xfId="45380" applyFont="true" applyFill="true" applyBorder="true" applyAlignment="true">
      <alignment horizontal="left" vertical="center" wrapText="true"/>
    </xf>
    <xf numFmtId="0" fontId="176" fillId="3" borderId="10" xfId="45416" applyFont="true" applyAlignment="true">
      <alignment horizontal="center" vertical="center" wrapText="true"/>
    </xf>
    <xf numFmtId="0" fontId="176" fillId="3" borderId="10" xfId="45417" applyFont="true" applyAlignment="true">
      <alignment horizontal="center" vertical="center" wrapText="true"/>
    </xf>
    <xf numFmtId="0" fontId="176" fillId="3" borderId="10" xfId="45418" applyFont="true" applyAlignment="true">
      <alignment horizontal="center" vertical="center" wrapText="true"/>
    </xf>
    <xf numFmtId="0" fontId="150" fillId="26" borderId="102" xfId="45209" applyFont="true" applyFill="true" applyBorder="true" applyAlignment="true">
      <alignment horizontal="left" vertical="center" wrapText="true"/>
    </xf>
    <xf numFmtId="0" fontId="150" fillId="26" borderId="100" xfId="45215" applyFont="true" applyFill="true" applyBorder="true" applyAlignment="true">
      <alignment horizontal="left" vertical="center" wrapText="true"/>
    </xf>
    <xf numFmtId="0" fontId="150" fillId="26" borderId="105" xfId="45221" applyFont="true" applyFill="true" applyBorder="true" applyAlignment="true">
      <alignment horizontal="left" vertical="center" wrapText="true"/>
    </xf>
    <xf numFmtId="0" fontId="150" fillId="3" borderId="10" xfId="45257" applyFont="true" applyBorder="true" applyAlignment="true">
      <alignment horizontal="center" vertical="center" wrapText="true"/>
    </xf>
    <xf numFmtId="0" fontId="150" fillId="3" borderId="52" xfId="45256" applyFont="true" applyBorder="true" applyAlignment="true">
      <alignment horizontal="center" vertical="center" wrapText="true"/>
    </xf>
    <xf numFmtId="0" fontId="150" fillId="3" borderId="53" xfId="45257" applyFont="true" applyBorder="true" applyAlignment="true">
      <alignment horizontal="center" vertical="center" wrapText="true"/>
    </xf>
    <xf numFmtId="0" fontId="150" fillId="3" borderId="3" xfId="45257" applyFont="true" applyBorder="true" applyAlignment="true">
      <alignment horizontal="center" vertical="center" wrapText="true"/>
    </xf>
    <xf numFmtId="0" fontId="150" fillId="26" borderId="102" xfId="45245" applyFont="true" applyFill="true" applyBorder="true" applyAlignment="true">
      <alignment horizontal="left" vertical="center" wrapText="true"/>
    </xf>
    <xf numFmtId="0" fontId="150" fillId="26" borderId="100" xfId="45245" applyFont="true" applyFill="true" applyBorder="true" applyAlignment="true">
      <alignment horizontal="left" vertical="center" wrapText="true"/>
    </xf>
    <xf numFmtId="0" fontId="150" fillId="3" borderId="10" xfId="45287" applyFont="true" applyBorder="true" applyAlignment="true">
      <alignment horizontal="center" vertical="center" wrapText="true"/>
    </xf>
    <xf numFmtId="0" fontId="150" fillId="3" borderId="52" xfId="45286" applyFont="true" applyBorder="true" applyAlignment="true">
      <alignment horizontal="center" vertical="center" wrapText="true"/>
    </xf>
    <xf numFmtId="0" fontId="150" fillId="3" borderId="53" xfId="45287" applyFont="true" applyBorder="true" applyAlignment="true">
      <alignment horizontal="center" vertical="center" wrapText="true"/>
    </xf>
    <xf numFmtId="0" fontId="150" fillId="26" borderId="102" xfId="45265" applyFont="true" applyFill="true" applyBorder="true" applyAlignment="true">
      <alignment horizontal="left" vertical="center" wrapText="true"/>
    </xf>
    <xf numFmtId="0" fontId="150" fillId="26" borderId="100" xfId="45271" applyFont="true" applyFill="true" applyBorder="true" applyAlignment="true">
      <alignment horizontal="left" vertical="center" wrapText="true"/>
    </xf>
    <xf numFmtId="0" fontId="150" fillId="3" borderId="3" xfId="45317" applyFont="true" applyBorder="true" applyAlignment="true">
      <alignment horizontal="center" vertical="center" wrapText="true"/>
    </xf>
    <xf numFmtId="0" fontId="150" fillId="26" borderId="102" xfId="45325" applyFont="true" applyFill="true" applyBorder="true" applyAlignment="true">
      <alignment horizontal="left" vertical="center" wrapText="true"/>
    </xf>
    <xf numFmtId="0" fontId="150" fillId="3" borderId="1" xfId="45287" applyFont="true" applyBorder="true" applyAlignment="true">
      <alignment horizontal="center" vertical="center" wrapText="true"/>
    </xf>
    <xf numFmtId="0" fontId="150" fillId="3" borderId="82" xfId="45286" applyFont="true" applyBorder="true" applyAlignment="true">
      <alignment horizontal="center" vertical="center" wrapText="true"/>
    </xf>
    <xf numFmtId="0" fontId="150" fillId="3" borderId="83" xfId="45287" applyFont="true" applyBorder="true" applyAlignment="true">
      <alignment horizontal="center" vertical="center" wrapText="true"/>
    </xf>
    <xf numFmtId="0" fontId="150" fillId="26" borderId="102" xfId="45295" applyFont="true" applyFill="true" applyBorder="true" applyAlignment="true">
      <alignment horizontal="left" vertical="center" wrapText="true"/>
    </xf>
    <xf numFmtId="0" fontId="150" fillId="26" borderId="100" xfId="45301" applyFont="true" applyFill="true" applyBorder="true" applyAlignment="true">
      <alignment horizontal="left" vertical="center" wrapText="true"/>
    </xf>
    <xf numFmtId="0" fontId="150" fillId="26" borderId="105" xfId="45307" applyFont="true" applyFill="true" applyBorder="true" applyAlignment="true">
      <alignment horizontal="left" vertical="center" wrapText="true"/>
    </xf>
    <xf numFmtId="0" fontId="150" fillId="3" borderId="10" xfId="45201" applyFont="true" applyBorder="true" applyAlignment="true">
      <alignment horizontal="center" vertical="center" wrapText="true"/>
    </xf>
    <xf numFmtId="0" fontId="150" fillId="3" borderId="52" xfId="45200" applyFont="true" applyBorder="true" applyAlignment="true">
      <alignment horizontal="center" vertical="center" wrapText="true"/>
    </xf>
    <xf numFmtId="0" fontId="150" fillId="3" borderId="53" xfId="45201" applyFont="true" applyBorder="true" applyAlignment="true">
      <alignment horizontal="center" vertical="center" wrapText="true"/>
    </xf>
    <xf numFmtId="0" fontId="150" fillId="3" borderId="10" xfId="45231" applyFont="true" applyBorder="true" applyAlignment="true">
      <alignment horizontal="center" vertical="center" wrapText="true"/>
    </xf>
    <xf numFmtId="0" fontId="150" fillId="3" borderId="52" xfId="45230" applyFont="true" applyBorder="true" applyAlignment="true">
      <alignment horizontal="center" vertical="center" wrapText="true"/>
    </xf>
    <xf numFmtId="0" fontId="150" fillId="3" borderId="53" xfId="45231" applyFont="true" applyBorder="true" applyAlignment="true">
      <alignment horizontal="center" vertical="center" wrapText="true"/>
    </xf>
    <xf numFmtId="0" fontId="150" fillId="3" borderId="3" xfId="45231" applyFont="true" applyBorder="true" applyAlignment="true">
      <alignment horizontal="center" vertical="center" wrapText="true"/>
    </xf>
    <xf numFmtId="0" fontId="150" fillId="3" borderId="1" xfId="45201" applyFont="true" applyBorder="true" applyAlignment="true">
      <alignment horizontal="center" vertical="center" wrapText="true"/>
    </xf>
    <xf numFmtId="0" fontId="150" fillId="3" borderId="82" xfId="45200" applyFont="true" applyBorder="true" applyAlignment="true">
      <alignment horizontal="center" vertical="center" wrapText="true"/>
    </xf>
    <xf numFmtId="0" fontId="150" fillId="3" borderId="83" xfId="45201" applyFont="true" applyBorder="true" applyAlignment="true">
      <alignment horizontal="center" vertical="center" wrapText="true"/>
    </xf>
    <xf numFmtId="0" fontId="150" fillId="26" borderId="59" xfId="45331" applyFont="true" applyFill="true" applyBorder="true" applyAlignment="true">
      <alignment horizontal="left" vertical="center" wrapText="true"/>
    </xf>
    <xf numFmtId="0" fontId="150" fillId="26" borderId="60" xfId="45337" applyFont="true" applyFill="true" applyBorder="true" applyAlignment="true">
      <alignment horizontal="left" vertical="center" wrapText="true"/>
    </xf>
    <xf numFmtId="0" fontId="150" fillId="26" borderId="59" xfId="45374" applyFont="true" applyFill="true" applyBorder="true" applyAlignment="true">
      <alignment horizontal="left" vertical="center" wrapText="true"/>
    </xf>
    <xf numFmtId="0" fontId="150" fillId="26" borderId="60" xfId="45380" applyFont="true" applyFill="true" applyBorder="true" applyAlignment="true">
      <alignment horizontal="left" vertical="center" wrapText="true"/>
    </xf>
  </cellXfs>
  <cellStyles count="45494">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3114923100" xfId="45122" xr:uid="{82AA6CFA-A68A-40DC-932E-8E34E0A53528}"/>
    <cellStyle name="style1493114923210" xfId="45162" xr:uid="{3D5E5E6B-675D-4ED4-90EC-7EFDA267F1ED}"/>
    <cellStyle name="style1493114923413" xfId="45125" xr:uid="{5B58A37F-1F87-49D9-A16A-B8CBC1E89F76}"/>
    <cellStyle name="style1493114923616" xfId="45128" xr:uid="{1E2BEBAF-1778-4F8C-9938-2B6263564408}"/>
    <cellStyle name="style1493114923694" xfId="45131" xr:uid="{E3FC6DB6-EC5F-45C5-B745-8C32368DDB4B}"/>
    <cellStyle name="style1493114923804" xfId="45137" xr:uid="{0D426A26-3A9E-4D76-B6F0-F085DC887DDE}"/>
    <cellStyle name="style1493114923944" xfId="45145" xr:uid="{CF11FDD4-1681-4CB4-9352-165F315276BF}"/>
    <cellStyle name="style1493114924054" xfId="45132" xr:uid="{C127A3CD-E32C-4AF2-A23E-82B13606F8DE}"/>
    <cellStyle name="style1493114924116" xfId="45138" xr:uid="{7885803A-8A4C-4DF7-8FEE-AC1E69B5F1A6}"/>
    <cellStyle name="style1493114924210" xfId="45146" xr:uid="{A2008813-679A-475F-BAE9-528587038511}"/>
    <cellStyle name="style1493114924288" xfId="45191" xr:uid="{C3BE7925-883C-4201-8391-659A1734BC0E}"/>
    <cellStyle name="style1493114924382" xfId="45150" xr:uid="{03706C3D-1515-42B3-9268-12C1F9BC67B0}"/>
    <cellStyle name="style1493114924554" xfId="45154" xr:uid="{F96AF3C2-6EE1-48C5-8BE9-160784EB43BC}"/>
    <cellStyle name="style1493114924851" xfId="45164" xr:uid="{20C3041E-B890-4630-B244-FC4CCD74A690}"/>
    <cellStyle name="style1493114924960" xfId="45165" xr:uid="{96D28BA4-32F1-44AB-BB09-3278179D54EF}"/>
    <cellStyle name="style1493114925054" xfId="45163" xr:uid="{72987140-E3C3-42A9-9D4F-D9DFB1307866}"/>
    <cellStyle name="style1493114925163" xfId="45174" xr:uid="{D9553832-7037-4B97-B719-3F9B64C9DD15}"/>
    <cellStyle name="style1493114925257" xfId="45175" xr:uid="{0FB9FB49-A4F2-4725-9B56-ED193C081C55}"/>
    <cellStyle name="style1493114925366" xfId="45176" xr:uid="{FCAC825B-7012-4AA8-AAD0-9E23DDC5917F}"/>
    <cellStyle name="style1493114925569" xfId="45180" xr:uid="{A6E8D5F0-D480-4538-BC15-98FB4BAF09AA}"/>
    <cellStyle name="style1493114925647" xfId="45181" xr:uid="{ABA6B273-2F5E-4CE0-9C7A-DCBA2F17BE9F}"/>
    <cellStyle name="style1493114925757" xfId="45182" xr:uid="{7C094717-6958-4DA3-A87D-681B7F073DEB}"/>
    <cellStyle name="style1493114925851" xfId="45183" xr:uid="{AAE243CD-58D8-45AC-A730-8D238D0A488F}"/>
    <cellStyle name="style1493114926007" xfId="45192" xr:uid="{BF3CA422-77CC-4572-88F5-624CFEC040C4}"/>
    <cellStyle name="style1493114926085" xfId="45195" xr:uid="{4585D5EA-979F-429F-A555-7503782C0BB4}"/>
    <cellStyle name="style1493114965942" xfId="45123" xr:uid="{216DAAA4-CA95-4183-93A9-FE7A640BDD55}"/>
    <cellStyle name="style1493114966035" xfId="45155" xr:uid="{864F7041-D9C0-43EE-B4A7-C4AD6C9AA86F}"/>
    <cellStyle name="style1493114966207" xfId="45126" xr:uid="{47AF4406-18D0-4024-AAD4-A87C9DC3CB31}"/>
    <cellStyle name="style1493114966379" xfId="45129" xr:uid="{9591ED75-C90A-4898-B44B-782FDE3F4744}"/>
    <cellStyle name="style1493114966457" xfId="45133" xr:uid="{D14F06A5-9D06-4A8C-AC47-B888F789076A}"/>
    <cellStyle name="style1493114966551" xfId="45139" xr:uid="{BD7A3377-0067-4CAD-B7AD-02E28C63A956}"/>
    <cellStyle name="style1493114966660" xfId="45143" xr:uid="{427DFBAC-AC44-4FCD-8306-E842A4672546}"/>
    <cellStyle name="style1493114966770" xfId="45134" xr:uid="{6C560184-30EE-4865-A9D5-799A49EF37C8}"/>
    <cellStyle name="style1493114966832" xfId="45140" xr:uid="{978F4B56-B75A-4D16-8B3E-3C1C74FDF095}"/>
    <cellStyle name="style1493114966926" xfId="45144" xr:uid="{1A7FFA4E-9B0A-48C6-AA1F-0D5F2D8BD268}"/>
    <cellStyle name="style1493114967004" xfId="45188" xr:uid="{1370D2BD-13A3-44B5-B32F-4F11073A2B75}"/>
    <cellStyle name="style1493114967098" xfId="45149" xr:uid="{3F684709-5F74-4218-B3E2-5178C03388DD}"/>
    <cellStyle name="style1493114967192" xfId="45153" xr:uid="{BB1F5B05-1428-4429-87EA-54698527AA22}"/>
    <cellStyle name="style1493114967504" xfId="45157" xr:uid="{1AA165A9-4AE2-4AB7-B2E1-5E23DD1DF062}"/>
    <cellStyle name="style1493114967598" xfId="45158" xr:uid="{69A4D4C1-AA98-42DE-B449-FE9317B1E5EB}"/>
    <cellStyle name="style1493114967676" xfId="45156" xr:uid="{9AC04DCD-AB39-4C15-8222-DF0CEE67F5DB}"/>
    <cellStyle name="style1493114967770" xfId="45159" xr:uid="{63DEC3A9-090A-4CE4-9C6F-659CD783A482}"/>
    <cellStyle name="style1493114967879" xfId="45160" xr:uid="{45A7371D-3A8B-4A55-83B5-36CAE4483307}"/>
    <cellStyle name="style1493114967973" xfId="45161" xr:uid="{B1469467-2ADD-4B17-8FC2-89ED5275E76E}"/>
    <cellStyle name="style1493114968176" xfId="45166" xr:uid="{32C47C59-BCA4-40DC-B289-C3DD58625A0F}"/>
    <cellStyle name="style1493114968254" xfId="45167" xr:uid="{52DC3064-2556-45FC-BE3F-9927BB1CBB95}"/>
    <cellStyle name="style1493114968348" xfId="45168" xr:uid="{F722ED7D-5C80-4441-82D8-9E67AB0544EB}"/>
    <cellStyle name="style1493114968442" xfId="45169" xr:uid="{03C9064D-9BFF-41FC-9600-97BA7107A8A0}"/>
    <cellStyle name="style1493114968567" xfId="45189" xr:uid="{E95DF8A3-5E04-4B1A-AFB5-6F614E14488D}"/>
    <cellStyle name="style1493114968629" xfId="45190" xr:uid="{A43FB372-3C05-42FF-BAD4-6236B924ECE3}"/>
    <cellStyle name="style1493115012525" xfId="45124" xr:uid="{CBFE7EB7-F323-48B2-B7F6-7E09BC241E84}"/>
    <cellStyle name="style1493115012618" xfId="45170" xr:uid="{61F35AEA-A3D5-4BAA-83DE-5B66B9DC945B}"/>
    <cellStyle name="style1493115012806" xfId="45127" xr:uid="{8995FDAE-DD6E-48F2-A278-1B69DF265CB2}"/>
    <cellStyle name="style1493115012978" xfId="45130" xr:uid="{821CFC78-DBF0-438A-B7EB-B11EA4E26A35}"/>
    <cellStyle name="style1493115013056" xfId="45135" xr:uid="{36C24E09-D065-4AD2-8065-693700BC0FA3}"/>
    <cellStyle name="style1493115013150" xfId="45141" xr:uid="{D47DD4DC-1EFD-4879-BC02-60A0ED2A8AF8}"/>
    <cellStyle name="style1493115013259" xfId="45147" xr:uid="{5C1B3B43-D9FA-473D-92DE-EEAE1C0DBC3F}"/>
    <cellStyle name="style1493115013353" xfId="45136" xr:uid="{811137C8-C0F2-4CC1-B525-9BA70272B11F}"/>
    <cellStyle name="style1493115013431" xfId="45142" xr:uid="{436B3F7A-32AF-479D-8174-C470860BF421}"/>
    <cellStyle name="style1493115013509" xfId="45148" xr:uid="{EB3589AE-D4D2-4003-8444-2E9C26D469F5}"/>
    <cellStyle name="style1493115013603" xfId="45193" xr:uid="{58573F4A-1311-4209-B138-AF6A5D66A175}"/>
    <cellStyle name="style1493115013681" xfId="45151" xr:uid="{AB6D3540-3290-40E8-877F-A26FF0D4B53F}"/>
    <cellStyle name="style1493115013779" xfId="45152" xr:uid="{16451DD7-5C25-4EC2-ADDC-8D5984413597}"/>
    <cellStyle name="style1493115014091" xfId="45172" xr:uid="{09428073-B3D7-43F9-A37B-A2A995FC5197}"/>
    <cellStyle name="style1493115014185" xfId="45173" xr:uid="{86761F7A-2F02-4128-BA1D-22DFFAD17233}"/>
    <cellStyle name="style1493115014263" xfId="45171" xr:uid="{BC6BB266-5834-487E-9293-F45BD07E77D8}"/>
    <cellStyle name="style1493115014357" xfId="45177" xr:uid="{6DD67B4F-3F52-4CBA-B0E6-A2CB83BEA2CB}"/>
    <cellStyle name="style1493115014451" xfId="45178" xr:uid="{BD5EA682-B015-489A-B5EA-E23F76CA490C}"/>
    <cellStyle name="style1493115014529" xfId="45179" xr:uid="{7F556EFB-DE64-4BCE-9820-D452EC9DD8DD}"/>
    <cellStyle name="style1493115014716" xfId="45184" xr:uid="{9D0D0AB7-1AF6-4EC3-93A4-A87A8E9DC189}"/>
    <cellStyle name="style1493115014795" xfId="45185" xr:uid="{A97FF20A-6B16-4F77-BAAD-D6CBFFAE1CAE}"/>
    <cellStyle name="style1493115014873" xfId="45186" xr:uid="{9A52BEEB-C432-4B48-B94D-51E2ECC936A4}"/>
    <cellStyle name="style1493115014966" xfId="45187" xr:uid="{918E2DE5-0D20-4D80-9BF0-EBBCE6E8F5ED}"/>
    <cellStyle name="style1493115015091" xfId="45194" xr:uid="{D4B76618-F49D-40FE-8B26-8EB0C3C71002}"/>
    <cellStyle name="style1493115015170" xfId="45196" xr:uid="{9C826A93-5E82-4FA6-A7CC-15B9BB43938A}"/>
    <cellStyle name="style1493125547089" xfId="45490" xr:uid="{A5276911-D56F-4800-8F78-E2B825163A4B}"/>
    <cellStyle name="style1493125547277" xfId="45416" xr:uid="{D284B398-3B97-47FA-BA1C-EBDFF0138143}"/>
    <cellStyle name="style1493125547433" xfId="45467" xr:uid="{D92FDA87-D005-47F0-9AD8-36DB9E3D0CC1}"/>
    <cellStyle name="style1493125547746" xfId="45419" xr:uid="{4859E96B-37C5-4319-BEAE-6DCB72DFAD43}"/>
    <cellStyle name="style1493125548058" xfId="45422" xr:uid="{6C7DC80F-3EFA-4135-BA8F-58264FB81196}"/>
    <cellStyle name="style1493125548183" xfId="45425" xr:uid="{C3B6BB11-BFE9-4379-96D8-09378A80B89C}"/>
    <cellStyle name="style1493125548340" xfId="45431" xr:uid="{1D1B2922-02A1-4661-B20C-1CC61530A6D8}"/>
    <cellStyle name="style1493125548605" xfId="45443" xr:uid="{D4AE3B68-1F19-4486-A491-396994C420DE}"/>
    <cellStyle name="style1493125548761" xfId="45426" xr:uid="{BEAE0442-17E0-47E8-83FB-9F5FBB7686D2}"/>
    <cellStyle name="style1493125548902" xfId="45432" xr:uid="{9AFDB388-7951-4383-A257-DF9BF147B945}"/>
    <cellStyle name="style1493125549074" xfId="45444" xr:uid="{7810EA72-3805-4167-884B-813F652E7729}"/>
    <cellStyle name="style1493125549200" xfId="45491" xr:uid="{51A2DCB1-6FBE-479D-91A3-42190856AD73}"/>
    <cellStyle name="style1493125549356" xfId="45446" xr:uid="{1559051D-1426-4D4B-9B84-8F7FEEC38E74}"/>
    <cellStyle name="style1493125549559" xfId="45447" xr:uid="{62FC20C0-F707-43EF-B17E-F95461165211}"/>
    <cellStyle name="style1493125550028" xfId="45469" xr:uid="{271AB615-D01A-4068-9B06-E0A9AF0BAFB3}"/>
    <cellStyle name="style1493125550184" xfId="45470" xr:uid="{70669DE7-AF21-41FF-B71D-71A9A5BA40DF}"/>
    <cellStyle name="style1493125550341" xfId="45468" xr:uid="{C799D5A0-48B2-42A9-8997-25903322EA83}"/>
    <cellStyle name="style1493125550497" xfId="45475" xr:uid="{3CFC899C-6E18-4647-9C65-A461A34C0E29}"/>
    <cellStyle name="style1493125550653" xfId="45476" xr:uid="{EDF3C778-5FCE-442A-AE11-BC2667DCA6EE}"/>
    <cellStyle name="style1493125550809" xfId="45477" xr:uid="{37B1E1D9-2FE4-49F4-B902-8A206EB91165}"/>
    <cellStyle name="style1493125551122" xfId="45478" xr:uid="{6C75724A-1385-41F9-AAAF-6B06E84360F0}"/>
    <cellStyle name="style1493125551231" xfId="45479" xr:uid="{2CA3C778-1F94-4822-AEFF-2009D033E62A}"/>
    <cellStyle name="style1493125551388" xfId="45480" xr:uid="{9AB96716-6498-443E-9436-713C58FAFF2B}"/>
    <cellStyle name="style1493125551559" xfId="45481" xr:uid="{8DB26448-604C-4EF2-82A6-897BD75DA298}"/>
    <cellStyle name="style1493125551841" xfId="45492" xr:uid="{32817209-23BD-413F-A11D-9EE96AF41C2B}"/>
    <cellStyle name="style1493125551950" xfId="45493" xr:uid="{551B507C-6785-47FF-9991-FFAE7EC19011}"/>
    <cellStyle name="style1493125601340" xfId="45482" xr:uid="{4CBF5699-ABCC-4085-A2B2-EF2AC87E8325}"/>
    <cellStyle name="style1493125601434" xfId="45417" xr:uid="{F8A2E9EB-BF46-48C1-A9A8-D9636766592A}"/>
    <cellStyle name="style1493125601528" xfId="45449" xr:uid="{9B23D802-3766-449F-8023-C05092B26331}"/>
    <cellStyle name="style1493125601715" xfId="45420" xr:uid="{5147BA9D-BFB5-40B6-A3EB-1E4F8EB48A57}"/>
    <cellStyle name="style1493125601918" xfId="45423" xr:uid="{31E4A51B-4565-4859-A95F-A7A309981E1C}"/>
    <cellStyle name="style1493125601996" xfId="45427" xr:uid="{00B7D16D-7255-4EA5-87F0-3B1F305CF017}"/>
    <cellStyle name="style1493125602106" xfId="45433" xr:uid="{507E46B1-DB90-49AD-B027-C8157FC79681}"/>
    <cellStyle name="style1493125602231" xfId="45437" xr:uid="{DB7EC361-ACC5-42D7-9D83-77D2E5A03E46}"/>
    <cellStyle name="style1493125602325" xfId="45428" xr:uid="{7694D482-0578-408A-B11E-78151D853116}"/>
    <cellStyle name="style1493125602403" xfId="45434" xr:uid="{0EA7669C-38DC-483B-B86A-04AF87BB388F}"/>
    <cellStyle name="style1493125602512" xfId="45438" xr:uid="{C6789CE4-98D8-4CEB-B26A-9E6A05FB012F}"/>
    <cellStyle name="style1493125602590" xfId="45483" xr:uid="{6DCC326D-E125-46D7-90CB-E080CBAACFBE}"/>
    <cellStyle name="style1493125602700" xfId="45439" xr:uid="{7F3D69D3-C86B-48AF-955D-3FE98734326A}"/>
    <cellStyle name="style1493125602840" xfId="45440" xr:uid="{42397FEE-9736-4924-ACCA-B090848C11B7}"/>
    <cellStyle name="style1493125603200" xfId="45451" xr:uid="{089E5E02-DDA3-4C8D-9E36-6613D1012651}"/>
    <cellStyle name="style1493125603294" xfId="45452" xr:uid="{A40D452F-BFE9-4517-8903-A0E2F1FEA8DE}"/>
    <cellStyle name="style1493125603387" xfId="45450" xr:uid="{5AD7EE96-CB47-4C80-8E0A-28B7646E96C9}"/>
    <cellStyle name="style1493125603481" xfId="45453" xr:uid="{14962957-F523-4925-AFB0-04C0A424423E}"/>
    <cellStyle name="style1493125603575" xfId="45454" xr:uid="{0C1B4C9D-D652-4D11-A281-C3EB954C99D4}"/>
    <cellStyle name="style1493125603669" xfId="45455" xr:uid="{FF928F53-E43C-4315-BE8E-1D2E7A7477A0}"/>
    <cellStyle name="style1493125603919" xfId="45456" xr:uid="{BF382584-CE40-46C2-A0A6-29420EF371FF}"/>
    <cellStyle name="style1493125603997" xfId="45457" xr:uid="{90BEC046-B4B5-45EF-9F5D-AD12FEF123F5}"/>
    <cellStyle name="style1493125604090" xfId="45458" xr:uid="{EBDE5DA0-473D-4579-83BE-5A3914D34B69}"/>
    <cellStyle name="style1493125604216" xfId="45459" xr:uid="{8D12640F-4A30-4F8C-A13F-10CDC8D6AD8F}"/>
    <cellStyle name="style1493125604372" xfId="45484" xr:uid="{920E9811-8F65-4629-88BC-02568D1A3DCC}"/>
    <cellStyle name="style1493125604466" xfId="45485" xr:uid="{D546D211-E164-42A2-BC17-5D6921905147}"/>
    <cellStyle name="style1493125647593" xfId="45486" xr:uid="{906B3A30-526D-48EA-8BF8-2C185C565356}"/>
    <cellStyle name="style1493125647687" xfId="45418" xr:uid="{A67F68A0-2FA7-48AA-BC8A-DDA7C5952BBC}"/>
    <cellStyle name="style1493125647796" xfId="45460" xr:uid="{E03FB675-86CC-4D0A-ACA7-65C6457A32EF}"/>
    <cellStyle name="style1493125647984" xfId="45421" xr:uid="{BD1E9F44-DA16-475F-A6CD-7A8018A93381}"/>
    <cellStyle name="style1493125648171" xfId="45424" xr:uid="{C410B628-8B25-45CE-8759-813DBF4D43CE}"/>
    <cellStyle name="style1493125648249" xfId="45429" xr:uid="{50EC8B19-A0D2-4D69-B63C-F12039E6CCAD}"/>
    <cellStyle name="style1493125648359" xfId="45435" xr:uid="{00451171-41D5-4A30-A073-7F96AC9EA342}"/>
    <cellStyle name="style1493125648484" xfId="45441" xr:uid="{5D2CF66F-E03D-416B-BF3C-03E0F87DDBCE}"/>
    <cellStyle name="style1493125648593" xfId="45430" xr:uid="{28F2BD94-30DE-4F95-A881-ABC4A80FCBE9}"/>
    <cellStyle name="style1493125648671" xfId="45436" xr:uid="{9049195B-AD36-4AD6-8566-9A13A154211B}"/>
    <cellStyle name="style1493125648781" xfId="45442" xr:uid="{7559C3B6-DE86-4ADF-ABBB-7385F927D804}"/>
    <cellStyle name="style1493125648874" xfId="45487" xr:uid="{12B1F5B1-B25D-4833-A660-E9EBA0933D46}"/>
    <cellStyle name="style1493125648968" xfId="45445" xr:uid="{88C8CA73-08E4-4374-B643-E4AF0EEEE024}"/>
    <cellStyle name="style1493125649078" xfId="45448" xr:uid="{7CAEB9FB-A27D-4985-91B6-5A448D28D2A8}"/>
    <cellStyle name="style1493125649390" xfId="45462" xr:uid="{42AB2767-F3A3-4FCF-A850-85DB6915FE02}"/>
    <cellStyle name="style1493125649484" xfId="45463" xr:uid="{FA391D17-9266-4D72-849F-BBF628D8F9E3}"/>
    <cellStyle name="style1493125649578" xfId="45461" xr:uid="{BE5247A9-C5FD-487F-B2F3-3F331FEEBEE7}"/>
    <cellStyle name="style1493125649687" xfId="45464" xr:uid="{A1E37F4C-170C-4936-9C01-384AAFC9C4AB}"/>
    <cellStyle name="style1493125649797" xfId="45465" xr:uid="{88D0D3F3-5A1A-44D8-967F-0903B1DE4807}"/>
    <cellStyle name="style1493125649922" xfId="45466" xr:uid="{05C6BFC5-0AAB-46F8-A81E-FF8415487676}"/>
    <cellStyle name="style1493125650125" xfId="45471" xr:uid="{CBE4B9B1-1058-4385-89EE-BB25F53951B1}"/>
    <cellStyle name="style1493125650218" xfId="45472" xr:uid="{D2AF7D7B-1077-4D5B-9A87-1D3C250FAD69}"/>
    <cellStyle name="style1493125650312" xfId="45473" xr:uid="{5B934147-8FBC-44B2-A196-86AFF9DBC6D6}"/>
    <cellStyle name="style1493125650406" xfId="45474" xr:uid="{B5B553D8-B2C6-48B1-9FC0-A1E394C6D7CB}"/>
    <cellStyle name="style1493125650578" xfId="45488" xr:uid="{A8A72EEE-06A5-4E92-90E6-6463E508C966}"/>
    <cellStyle name="style1493125650656" xfId="45489" xr:uid="{1BE0E892-E692-43AF-9835-DCC391076A42}"/>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46600561" xfId="44927" xr:uid="{FEFD5409-CD15-4F8D-9947-181F7E9857BC}"/>
    <cellStyle name="style1525946600698" xfId="44928" xr:uid="{557E8982-78D6-4B37-9C12-89169376FDB6}"/>
    <cellStyle name="style1525946600803" xfId="44933" xr:uid="{6E0A87D6-C236-4A2E-BD24-09BB0F53E54A}"/>
    <cellStyle name="style1525946600912" xfId="44934" xr:uid="{8EF46A43-5952-483B-9591-876D4FED38FD}"/>
    <cellStyle name="style1525946601127" xfId="44930" xr:uid="{2BAA1AEC-1974-4F4F-9C10-47BBA3C00FD1}"/>
    <cellStyle name="style1525946601232" xfId="44931" xr:uid="{CA70EC3A-F8E3-4AE3-96E9-29C74367D59E}"/>
    <cellStyle name="style1525946601342" xfId="44929" xr:uid="{08A912F6-9532-4AC7-98C0-7E5A95D3EE63}"/>
    <cellStyle name="style1525946601450" xfId="44932" xr:uid="{D82F9138-7575-45FD-AB0B-3CCE792FDD95}"/>
    <cellStyle name="style1525946601573" xfId="44935" xr:uid="{166F4363-CC49-4FC2-A549-47A80A5850F6}"/>
    <cellStyle name="style1525946601681" xfId="44936" xr:uid="{8C43279C-AA6D-4D4B-BD3C-BA4CED9E5CFA}"/>
    <cellStyle name="style1525946601786" xfId="44937" xr:uid="{E42FE278-8EDB-4E18-8D62-1339117FFD1D}"/>
    <cellStyle name="style1525946601898" xfId="44938" xr:uid="{9C4EC93D-5AF2-4078-8869-600610D90FE8}"/>
    <cellStyle name="style1525946602007" xfId="44939" xr:uid="{4C6BC2F5-F7EF-46ED-923D-977E4A3E456F}"/>
    <cellStyle name="style1525946602120" xfId="44945" xr:uid="{73799EC8-FEBD-4447-88FB-4967AF0728F7}"/>
    <cellStyle name="style1525946602226" xfId="44940" xr:uid="{5E673306-F97E-478A-BE68-E3D02A6522EF}"/>
    <cellStyle name="style1525946602352" xfId="44946" xr:uid="{BDDD5084-D685-4A3D-9E9A-1894210E5603}"/>
    <cellStyle name="style1525946602459" xfId="44951" xr:uid="{643C5446-F22E-4ECD-B4D5-C546B87C501B}"/>
    <cellStyle name="style1525946602565" xfId="44952" xr:uid="{E8BCAE4E-DD20-4E6A-938D-4B614445841A}"/>
    <cellStyle name="style1525946602674" xfId="44941" xr:uid="{60EFC763-B825-468F-96B5-7A833A9EA935}"/>
    <cellStyle name="style1525946602781" xfId="44942" xr:uid="{42FFDF59-E0BC-4716-93BD-310A59A952CE}"/>
    <cellStyle name="style1525946602889" xfId="44943" xr:uid="{E02D6D22-F9D8-422D-A1C5-7381437EEB3A}"/>
    <cellStyle name="style1525946602997" xfId="44944" xr:uid="{9A3BAA93-DE6A-4739-B574-FBEA34B5890D}"/>
    <cellStyle name="style1525946603103" xfId="44947" xr:uid="{DE401C8C-204A-4469-9301-A3385B24A749}"/>
    <cellStyle name="style1525946603222" xfId="44948" xr:uid="{A8FE045E-CA99-4636-9D2B-FF8136D32815}"/>
    <cellStyle name="style1525946603325" xfId="44949" xr:uid="{0A338AA5-90FE-43D3-B006-2E4EBAC64EB0}"/>
    <cellStyle name="style1525946603431" xfId="44950" xr:uid="{606EB242-899B-4F98-969B-EE290B7EEE18}"/>
    <cellStyle name="style1525946603553" xfId="44953" xr:uid="{B778EF5B-1812-4E57-A6F5-B95D579AA01F}"/>
    <cellStyle name="style1525946603658" xfId="44954" xr:uid="{46DE7E84-8F1F-4299-A5E6-977C865CA150}"/>
    <cellStyle name="style1525946603763" xfId="44955" xr:uid="{AA91627D-DC42-4E38-92D4-9B3E8637E187}"/>
    <cellStyle name="style1525946603875" xfId="44956" xr:uid="{19C164CA-3D1F-4E04-ACBA-0C2C2B847F92}"/>
    <cellStyle name="style1525946643676" xfId="44957" xr:uid="{6B41BFBE-64D4-4028-9D86-9E14B2937A9E}"/>
    <cellStyle name="style1525946643777" xfId="44958" xr:uid="{ACE3AD57-5C9C-47DA-AB81-839266A510B6}"/>
    <cellStyle name="style1525946643874" xfId="44963" xr:uid="{4C22FC3C-5B9B-43E2-9226-B0407096456B}"/>
    <cellStyle name="style1525946643965" xfId="44964" xr:uid="{85D7276E-6009-4DF6-9202-DB01140DECB5}"/>
    <cellStyle name="style1525946644146" xfId="44960" xr:uid="{665641D1-A305-4AE2-9FBC-F38CC071438A}"/>
    <cellStyle name="style1525946644235" xfId="44961" xr:uid="{FA7B3F84-5C5E-4A33-8FA7-098D02D158CB}"/>
    <cellStyle name="style1525946644325" xfId="44959" xr:uid="{E82A5588-8BBD-4B47-A7E0-7DED3A44A184}"/>
    <cellStyle name="style1525946644419" xfId="44962" xr:uid="{E1ADF28A-258F-4935-A478-BE67B8BCC3C4}"/>
    <cellStyle name="style1525946644515" xfId="44965" xr:uid="{503E8187-4CFE-435E-A8C7-39E569DB8902}"/>
    <cellStyle name="style1525946644605" xfId="44966" xr:uid="{C516908E-B7EB-49E7-B124-D424F0A273C1}"/>
    <cellStyle name="style1525946644696" xfId="44967" xr:uid="{CFF687EE-23AE-40D2-AA4D-95F8A1C7E7E2}"/>
    <cellStyle name="style1525946644794" xfId="44968" xr:uid="{AFC487E8-498F-46C5-9B87-6422DBA10097}"/>
    <cellStyle name="style1525946644891" xfId="44969" xr:uid="{778D27A4-E06C-48DC-A7FD-66D889CF8A9A}"/>
    <cellStyle name="style1525946644997" xfId="44975" xr:uid="{5A207920-E74D-4022-9312-B11D98007909}"/>
    <cellStyle name="style1525946645087" xfId="44970" xr:uid="{DEF92A21-0122-4BF4-8389-EAAAB235533C}"/>
    <cellStyle name="style1525946645176" xfId="44976" xr:uid="{CE8D1023-E5D7-4A35-A02F-1488B8FBC8A1}"/>
    <cellStyle name="style1525946645272" xfId="44981" xr:uid="{DB515629-60ED-43AE-95E4-43577C0E207D}"/>
    <cellStyle name="style1525946645363" xfId="44982" xr:uid="{3FB33C08-2A91-4160-AEAA-2BF9ED55D955}"/>
    <cellStyle name="style1525946645454" xfId="44971" xr:uid="{CA739431-DD97-43F3-A421-D9001E484B5C}"/>
    <cellStyle name="style1525946645547" xfId="44972" xr:uid="{88226445-9DB9-4D47-906E-077BF8069485}"/>
    <cellStyle name="style1525946645640" xfId="44973" xr:uid="{8DC9A527-8E7F-49CE-8AC2-1DB76D8D1730}"/>
    <cellStyle name="style1525946645736" xfId="44974" xr:uid="{A59EB2A4-7ABD-4D3F-8D11-A5A121E2A895}"/>
    <cellStyle name="style1525946645830" xfId="44977" xr:uid="{E49E0E4C-AAF2-4EEB-8D32-8974B1510A6D}"/>
    <cellStyle name="style1525946645923" xfId="44978" xr:uid="{8440E356-2EED-408B-B2F4-BB373EAEB1CB}"/>
    <cellStyle name="style1525946646014" xfId="44979" xr:uid="{12F085C5-A92D-44D9-A589-E388E92BEBB1}"/>
    <cellStyle name="style1525946646108" xfId="44980" xr:uid="{1D38BD9D-585D-4410-B670-7A5EEEC64E59}"/>
    <cellStyle name="style1525946686395" xfId="44983" xr:uid="{150D1654-A5CA-4377-BE79-0B74F11CBD53}"/>
    <cellStyle name="style1525946686495" xfId="44984" xr:uid="{167CCC43-CF13-4090-8383-BAD34F754012}"/>
    <cellStyle name="style1525946686591" xfId="44989" xr:uid="{4E340021-D6A5-4590-ACF2-09AE9557E292}"/>
    <cellStyle name="style1525946686684" xfId="44990" xr:uid="{000C1525-EE44-4FDF-8642-507197D8AF40}"/>
    <cellStyle name="style1525946686867" xfId="44986" xr:uid="{83E1FC58-2855-424C-8055-9EA3F119412F}"/>
    <cellStyle name="style1525946686958" xfId="44987" xr:uid="{B2958432-612C-4D87-8661-27399FA9868C}"/>
    <cellStyle name="style1525946687054" xfId="44985" xr:uid="{6B0CAE20-3222-4BE7-948E-BEEEEBED1FAD}"/>
    <cellStyle name="style1525946687149" xfId="44988" xr:uid="{F041207B-F015-4041-AAA2-28C464645856}"/>
    <cellStyle name="style1525946687239" xfId="44991" xr:uid="{BE2BBDC9-15FC-4AE3-9D5B-237F91F4CC66}"/>
    <cellStyle name="style1525946687329" xfId="44992" xr:uid="{A9A2E997-4D6A-451B-8DC0-CB9B4E548A3C}"/>
    <cellStyle name="style1525946687420" xfId="44993" xr:uid="{A1BE76A1-9309-42DE-A7FA-015E24686805}"/>
    <cellStyle name="style1525946687516" xfId="44994" xr:uid="{DFA6571D-E24F-4073-B23A-C46512A670F7}"/>
    <cellStyle name="style1525946687606" xfId="44995" xr:uid="{8E5BE2D4-50FA-45E9-84A6-991733E9B4BE}"/>
    <cellStyle name="style1525946687708" xfId="45001" xr:uid="{F76938E7-A373-4790-966A-9E6E36973FDC}"/>
    <cellStyle name="style1525946687800" xfId="44996" xr:uid="{72A6F20F-64C7-4A6E-998C-BDC8051072F5}"/>
    <cellStyle name="style1525946687892" xfId="45002" xr:uid="{044557D6-4E86-4BAC-836A-8D1FF093A181}"/>
    <cellStyle name="style1525946687994" xfId="45007" xr:uid="{87EAFD96-D3C0-4A30-A403-03D3F144E54D}"/>
    <cellStyle name="style1525946688087" xfId="45008" xr:uid="{732C36EC-8E32-487B-9A0B-7B4111F7782B}"/>
    <cellStyle name="style1525946688180" xfId="44997" xr:uid="{DF122067-FAC3-49CC-BC20-C89F01840A4D}"/>
    <cellStyle name="style1525946688270" xfId="44998" xr:uid="{3DB9C5E5-ACB5-44AE-8E3C-C2E831275983}"/>
    <cellStyle name="style1525946688359" xfId="44999" xr:uid="{42DC71AA-5285-45FF-BC04-E65A707F2810}"/>
    <cellStyle name="style1525946688451" xfId="45000" xr:uid="{8F315F4E-C311-4B84-9A47-C0E848F6895B}"/>
    <cellStyle name="style1525946688541" xfId="45003" xr:uid="{58B77169-7336-4C09-95A9-BC8754FD33B1}"/>
    <cellStyle name="style1525946688632" xfId="45004" xr:uid="{748D64D7-BC56-4CC0-8D58-003F85415764}"/>
    <cellStyle name="style1525946688725" xfId="45005" xr:uid="{319B45EA-138D-42DE-849B-9C4EBF6B3EAC}"/>
    <cellStyle name="style1525946688817" xfId="45006" xr:uid="{9709FC3D-C5B1-4A61-9FBF-C4DF76300148}"/>
    <cellStyle name="style1525946689017" xfId="45009" xr:uid="{83F8FC6F-1F35-4AE9-84E3-79E563F0BDE0}"/>
    <cellStyle name="style1525946689108" xfId="45010" xr:uid="{FA85E383-DE64-4E2B-AD0A-9D6D657404F9}"/>
    <cellStyle name="style1525946689197" xfId="45011" xr:uid="{8C89CC2A-5D77-4322-9795-8D3DC9FB43E5}"/>
    <cellStyle name="style1525946689292" xfId="45012" xr:uid="{AB309D04-4216-4A71-BECE-8D3264ACFAE3}"/>
    <cellStyle name="style1525946729946" xfId="45013" xr:uid="{663A5925-4B89-40F5-B50D-FBDA4FE61F34}"/>
    <cellStyle name="style1525946730089" xfId="45014" xr:uid="{AC45D74C-B9C5-4FA4-B7B4-52FFCD4AD7BE}"/>
    <cellStyle name="style1525946730212" xfId="45019" xr:uid="{6EE225D3-FAC4-4845-821A-B87750AEC31E}"/>
    <cellStyle name="style1525946730315" xfId="45020" xr:uid="{F16CE40F-2436-4864-8B53-97D897C5EBF9}"/>
    <cellStyle name="style1525946730521" xfId="45016" xr:uid="{7AE6CB53-9587-47F1-A1DF-51F82C721008}"/>
    <cellStyle name="style1525946730639" xfId="45017" xr:uid="{1A54CF9B-024E-42B2-B442-419F2FD8DFBB}"/>
    <cellStyle name="style1525946730749" xfId="45015" xr:uid="{DC8D5A85-36F8-400B-AF1E-45D23DBAF248}"/>
    <cellStyle name="style1525946730847" xfId="45018" xr:uid="{D1380C3B-C2DF-4065-B137-E853DEEABB25}"/>
    <cellStyle name="style1525946730938" xfId="45021" xr:uid="{DCEFC5FC-EB50-4B07-BBD3-6834C856DB66}"/>
    <cellStyle name="style1525946731029" xfId="45022" xr:uid="{BD91FD24-79F1-4F8B-A118-9F60BFBDDDC0}"/>
    <cellStyle name="style1525946731121" xfId="45023" xr:uid="{1180A8F1-28EF-4F63-BE24-36EDEEF36827}"/>
    <cellStyle name="style1525946731219" xfId="45024" xr:uid="{C59FD470-01DC-4EA4-9802-708368F93568}"/>
    <cellStyle name="style1525946731310" xfId="45025" xr:uid="{6DE1D385-19A1-4D91-BDC5-2BA3E362B7BA}"/>
    <cellStyle name="style1525946731410" xfId="45031" xr:uid="{9F951E4C-9C83-49ED-86FE-B767697AC1F0}"/>
    <cellStyle name="style1525946731503" xfId="45026" xr:uid="{313334F9-5C71-46D3-A0D7-26ED1D9AF15F}"/>
    <cellStyle name="style1525946731594" xfId="45032" xr:uid="{2991EA33-A12A-40E3-B02C-316D64B5F3FC}"/>
    <cellStyle name="style1525946731686" xfId="45037" xr:uid="{14A71FC5-5FBF-4176-B439-C6696644A9B9}"/>
    <cellStyle name="style1525946731782" xfId="45038" xr:uid="{8E3C5C1B-D0FE-46DA-AD53-37922FE40AC0}"/>
    <cellStyle name="style1525946731876" xfId="45027" xr:uid="{F6D9B3A2-9A2E-4D17-9670-1CECD8054F1B}"/>
    <cellStyle name="style1525946731969" xfId="45028" xr:uid="{BD743A6B-07DC-4155-B237-710EAD214A66}"/>
    <cellStyle name="style1525946732063" xfId="45029" xr:uid="{34B1171E-5DA4-4C05-AE13-FD6AFB561F37}"/>
    <cellStyle name="style1525946732156" xfId="45030" xr:uid="{514FE275-341F-4FB9-890D-8F96465AF8B3}"/>
    <cellStyle name="style1525946732248" xfId="45033" xr:uid="{F0BB852E-69AB-4E8C-A5F5-D0E3BAFB3A39}"/>
    <cellStyle name="style1525946732339" xfId="45034" xr:uid="{52C83973-B301-4577-B3D8-EEE36F87DCEC}"/>
    <cellStyle name="style1525946732429" xfId="45035" xr:uid="{6E24849B-F762-4A9B-99BD-E32B8D651FCD}"/>
    <cellStyle name="style1525946732522" xfId="45036" xr:uid="{D936F879-697A-4C1F-8F05-EE7AE4010549}"/>
    <cellStyle name="style1525946732630" xfId="45039" xr:uid="{30D9197D-10FA-4929-99CB-50F2048F7985}"/>
    <cellStyle name="style1525946732724" xfId="45040" xr:uid="{9D4D5FEC-077C-4A20-B56A-F9785EA09D5E}"/>
    <cellStyle name="style1525946732814" xfId="45041" xr:uid="{B38E6DF8-3CBE-488D-B45F-01F293C2CE5B}"/>
    <cellStyle name="style1525946732907" xfId="45042" xr:uid="{CC12CC50-EF4C-4870-9DAF-4473EE0B7901}"/>
    <cellStyle name="style1525946773218" xfId="45043" xr:uid="{2877925B-CDD6-480B-9DD0-0AE55722B900}"/>
    <cellStyle name="style1525946773334" xfId="45044" xr:uid="{BE931719-C07E-4C6E-B4AA-75F89FCC7E14}"/>
    <cellStyle name="style1525946773423" xfId="45049" xr:uid="{88AF88B5-1A2E-4665-8E38-3490DB7FFD43}"/>
    <cellStyle name="style1525946773513" xfId="45050" xr:uid="{BF94CB7F-DB4F-4360-96CE-07CEB86B5146}"/>
    <cellStyle name="style1525946773694" xfId="45046" xr:uid="{ECAA70A8-2C7D-40CD-8B13-69A25A1CE675}"/>
    <cellStyle name="style1525946773794" xfId="45047" xr:uid="{6A655942-4A3E-4860-98CB-C8A801061C4F}"/>
    <cellStyle name="style1525946773908" xfId="45045" xr:uid="{55853BAA-C411-411B-8A54-222322A1557C}"/>
    <cellStyle name="style1525946774019" xfId="45048" xr:uid="{B9ECDEA2-04EF-4798-83F5-968DC808C6D1}"/>
    <cellStyle name="style1525946774128" xfId="45051" xr:uid="{0EF22DAA-9DE0-4A2F-8A52-9F51FD82D9AB}"/>
    <cellStyle name="style1525946774233" xfId="45052" xr:uid="{30E86604-92CB-443A-90BF-CD13C3241724}"/>
    <cellStyle name="style1525946774340" xfId="45053" xr:uid="{33B9CD95-CF1C-45C7-AB1C-31814DD1B7FE}"/>
    <cellStyle name="style1525946774454" xfId="45054" xr:uid="{836712BB-C776-4C4B-B70E-AD0E0504E32F}"/>
    <cellStyle name="style1525946774583" xfId="45055" xr:uid="{CED2F181-9EFD-439E-A236-A2720E614709}"/>
    <cellStyle name="style1525946774698" xfId="45061" xr:uid="{8B98EDD2-95B8-4C58-9F9B-F6C1A682AE41}"/>
    <cellStyle name="style1525946774792" xfId="45056" xr:uid="{90C3FC21-FA02-40B2-A095-A71C15AF5BB6}"/>
    <cellStyle name="style1525946774885" xfId="45062" xr:uid="{B72203D1-58D0-45C6-B336-24D0519BA6B4}"/>
    <cellStyle name="style1525946774985" xfId="45067" xr:uid="{A9FC81B2-7905-4BAA-B624-F608E80D93CD}"/>
    <cellStyle name="style1525946775077" xfId="45081" xr:uid="{CBBC38B0-7B61-4B77-9500-92540801F139}"/>
    <cellStyle name="style1525946775173" xfId="45068" xr:uid="{422583B8-3C43-4AF4-9386-26E5648236B9}"/>
    <cellStyle name="style1525946775251" xfId="45057" xr:uid="{E5714BE9-6B93-4AE4-8DC8-5F0059725F7D}"/>
    <cellStyle name="style1525946775347" xfId="45058" xr:uid="{A50A8D20-F90B-4AD1-BA47-C3840393599E}"/>
    <cellStyle name="style1525946775439" xfId="45059" xr:uid="{B198D747-2F9F-4A14-9F7C-AEA737E15DB4}"/>
    <cellStyle name="style1525946775531" xfId="45060" xr:uid="{C21E2940-7577-4283-ABB0-91DA9E423CFB}"/>
    <cellStyle name="style1525946775623" xfId="45063" xr:uid="{166D5A2B-96D4-4F43-BF59-F035BAE91676}"/>
    <cellStyle name="style1525946775713" xfId="45064" xr:uid="{760D2869-1B78-4050-A0BE-F6F63E274EBB}"/>
    <cellStyle name="style1525946775817" xfId="45065" xr:uid="{2B493632-6DC3-4D3D-940C-7A181D9B0A4A}"/>
    <cellStyle name="style1525946775933" xfId="45066" xr:uid="{8EF42C83-CF2E-4288-B2F3-0C5631CC4847}"/>
    <cellStyle name="style1525946776104" xfId="45069" xr:uid="{3F9FDB3F-791D-4B9E-A209-51EE59ED7B0F}"/>
    <cellStyle name="style1525946776200" xfId="45070" xr:uid="{65EA5CC2-61EC-4889-B69A-B0A997A83179}"/>
    <cellStyle name="style1525946776296" xfId="45071" xr:uid="{BF55B67B-53CD-4B4B-A749-27D40391EFB5}"/>
    <cellStyle name="style1525946776397" xfId="45072" xr:uid="{C0DE7828-11CA-4B88-8293-94AEB3D145E4}"/>
    <cellStyle name="style1525946776535" xfId="45073" xr:uid="{0770CCFD-DFF2-4364-8F6A-E72B22508A1D}"/>
    <cellStyle name="style1525946776657" xfId="45074" xr:uid="{51466419-E1BC-41EF-A472-563C2E7D69CA}"/>
    <cellStyle name="style1525946776775" xfId="45075" xr:uid="{F353FFC4-F13D-4187-B7DA-AB6240961E4D}"/>
    <cellStyle name="style1525946776859" xfId="45076" xr:uid="{6BC1ADC7-0327-44A6-AEC1-333EC603D534}"/>
    <cellStyle name="style1525946776936" xfId="45077" xr:uid="{C59BD0F1-C312-47BB-83B9-E04C0568B4BE}"/>
    <cellStyle name="style1525946777016" xfId="45078" xr:uid="{72661B65-4697-4293-BB0D-B1D35F26D896}"/>
    <cellStyle name="style1525946777092" xfId="45079" xr:uid="{63833200-FD10-4A8D-A6A2-58ACFAC6F92D}"/>
    <cellStyle name="style1525946777178" xfId="45080" xr:uid="{0CFEFCDD-0611-45B2-98ED-E36229CD02C1}"/>
    <cellStyle name="style1525946777333" xfId="45082" xr:uid="{8A45B124-6133-4B8D-A771-8E08B85F12D1}"/>
    <cellStyle name="style1525946777416" xfId="45083" xr:uid="{D3767F37-F3F0-42AD-B1E1-4AEF471049BA}"/>
    <cellStyle name="style1525946777494" xfId="45084" xr:uid="{D8BD00B0-D158-4028-A393-F6488CEA37A4}"/>
    <cellStyle name="style1525946777573" xfId="45085" xr:uid="{DF6B4675-CA1B-45E1-9091-7A7CEB1BAB6D}"/>
    <cellStyle name="style1525946817593" xfId="45086" xr:uid="{80F09407-E55E-4D01-8B5E-38DD5BDD34B0}"/>
    <cellStyle name="style1525946817693" xfId="45087" xr:uid="{B3904CA4-0553-44D8-9D46-57BEBAAEDE08}"/>
    <cellStyle name="style1525946817782" xfId="45092" xr:uid="{8DFEACD2-C06C-4C67-9C9D-72F06491A118}"/>
    <cellStyle name="style1525946817877" xfId="45093" xr:uid="{7919EEA8-C334-496E-AB73-860EBB8589D7}"/>
    <cellStyle name="style1525946818058" xfId="45089" xr:uid="{5BD3B813-6DF0-44E0-850A-42AB2E47CB81}"/>
    <cellStyle name="style1525946818149" xfId="45090" xr:uid="{F72CD94C-C515-458D-8A9E-68BC7B97FFC6}"/>
    <cellStyle name="style1525946818243" xfId="45088" xr:uid="{0A2FA06A-E95B-41E8-8DED-9C7C8514EAF8}"/>
    <cellStyle name="style1525946818335" xfId="45091" xr:uid="{75356529-948E-4B45-B3E5-593269FEFC0D}"/>
    <cellStyle name="style1525946818425" xfId="45094" xr:uid="{ECDBE228-3898-4784-A4C2-9EB9778FD27E}"/>
    <cellStyle name="style1525946818515" xfId="45095" xr:uid="{D0CA2D5A-BEAF-4E5F-A035-3CE032F5DA33}"/>
    <cellStyle name="style1525946818610" xfId="45096" xr:uid="{6D8663B8-41F9-4FBE-8F3A-17D7DAD1C933}"/>
    <cellStyle name="style1525946818708" xfId="45097" xr:uid="{1C2E327D-0255-48DC-8FEC-0526E349622C}"/>
    <cellStyle name="style1525946818800" xfId="45098" xr:uid="{CD341A29-CB35-4FD4-8BD2-EA553E28FB51}"/>
    <cellStyle name="style1525946818903" xfId="45100" xr:uid="{009CB788-6A37-417E-A23B-96BFE861B201}"/>
    <cellStyle name="style1525946818995" xfId="45102" xr:uid="{6483B9B5-2A46-4A3F-BC77-CBD631A17D79}"/>
    <cellStyle name="style1525946819087" xfId="45099" xr:uid="{F7B12182-6A34-451A-9F96-CA27BB4030BC}"/>
    <cellStyle name="style1525946819177" xfId="45101" xr:uid="{BE7738E0-BCDC-4D0E-AEFF-595DFB2BFAF7}"/>
    <cellStyle name="style1525946819267" xfId="45103" xr:uid="{9F8AD0D8-5F74-4E18-8F3F-9DF7F7C26402}"/>
    <cellStyle name="style1525946861364" xfId="45105" xr:uid="{E8B7BCAB-679B-47F0-ABD7-C09EA6A6D7D9}"/>
    <cellStyle name="style1525946861471" xfId="45106" xr:uid="{283B28A1-A2DF-48F6-9058-11142BADFF3B}"/>
    <cellStyle name="style1525946861563" xfId="45104" xr:uid="{D57630DC-DB36-4307-8DEF-A6C8BC56CC07}"/>
    <cellStyle name="style1525946861671" xfId="45107" xr:uid="{366DAA26-3A68-45DE-801C-CD802DC0529B}"/>
    <cellStyle name="style1525946861775" xfId="45108" xr:uid="{0F7386A5-CEEB-4F76-B1D9-A3FB9AD7C1D2}"/>
    <cellStyle name="style1525946861883" xfId="45109" xr:uid="{B0B2AE61-ED93-471F-8DAA-58527F87C129}"/>
    <cellStyle name="style1525946861990" xfId="45110" xr:uid="{3CBE96BA-E235-44E5-90DA-2896807A3DAD}"/>
    <cellStyle name="style1525946862090" xfId="45111" xr:uid="{A7F3E6B8-9AA8-41F1-9C21-FB6E422B57F8}"/>
    <cellStyle name="style1525946862180" xfId="45113" xr:uid="{9A7D9392-6D57-4E61-8291-ECFF5C89F6DE}"/>
    <cellStyle name="style1525946862271" xfId="45114" xr:uid="{EBF52C86-0E4B-4602-9DEF-932FA30E594B}"/>
    <cellStyle name="style1525946862363" xfId="45116" xr:uid="{4EBE126D-30F7-4F53-8357-A8C1F3DCB325}"/>
    <cellStyle name="style1525946862454" xfId="45117" xr:uid="{486603D4-F4D6-49DE-870E-ED716F31D037}"/>
    <cellStyle name="style1525946862545" xfId="45112" xr:uid="{0AAD76D4-6F38-4D15-8B70-E6586B9234D3}"/>
    <cellStyle name="style1525946862652" xfId="45115" xr:uid="{2927531A-D346-4735-9AFC-CC230D2D5F3D}"/>
    <cellStyle name="style1525946862759" xfId="45118" xr:uid="{51F1E2DB-3BF3-4873-AB36-304EE1AF1590}"/>
    <cellStyle name="style1525946862976" xfId="45120" xr:uid="{A3244786-125E-4F20-B24C-F06AEA04758F}"/>
    <cellStyle name="style1525946863080" xfId="45121" xr:uid="{2A3F807D-02E7-4315-8F80-590F288EE06C}"/>
    <cellStyle name="style1525946863184" xfId="45119" xr:uid="{1380AE47-CAC6-4478-94C1-DFE8406DD1F8}"/>
    <cellStyle name="style1525946870813" xfId="45197" xr:uid="{6388510E-2C08-4B39-8897-26379B5545A9}"/>
    <cellStyle name="style1525946870914" xfId="45198" xr:uid="{721EF65F-BC17-4469-81AC-A3A326C625B5}"/>
    <cellStyle name="style1525946871010" xfId="45203" xr:uid="{3268989A-0E7F-4C5C-A7C1-09F6341F317A}"/>
    <cellStyle name="style1525946871100" xfId="45204" xr:uid="{523F649C-4A7B-4F2D-900B-E75DFD5B33D3}"/>
    <cellStyle name="style1525946871281" xfId="45200" xr:uid="{F3376E28-E7B7-4A60-B468-6AF930C0999B}"/>
    <cellStyle name="style1525946871370" xfId="45201" xr:uid="{67D9A721-70A8-4B19-AA36-E306704FC3C7}"/>
    <cellStyle name="style1525946871471" xfId="45199" xr:uid="{2E815AE5-85DE-4C0F-97DA-716B074D45ED}"/>
    <cellStyle name="style1525946871564" xfId="45202" xr:uid="{AF53590F-9BD1-4130-A508-C0A6D2817CA9}"/>
    <cellStyle name="style1525946871655" xfId="45205" xr:uid="{07E026EA-0E29-45E3-ABA5-29E4CDFEE714}"/>
    <cellStyle name="style1525946871749" xfId="45206" xr:uid="{18FAA1C6-199F-4A34-8679-CFD51343D1C9}"/>
    <cellStyle name="style1525946871842" xfId="45207" xr:uid="{6A831CD2-FB4E-4168-BB67-9BD06A7CCA62}"/>
    <cellStyle name="style1525946871939" xfId="45208" xr:uid="{EC8397D3-E5D7-4ACF-B757-1ADCB097AAE0}"/>
    <cellStyle name="style1525946872035" xfId="45209" xr:uid="{544469A8-11C3-4821-AE5E-FACF3090312D}"/>
    <cellStyle name="style1525946872134" xfId="45215" xr:uid="{C49D74FC-F58E-4028-ABF2-FD76B6AFCEA6}"/>
    <cellStyle name="style1525946872225" xfId="45210" xr:uid="{50A5730A-972F-4AC6-9EF5-A9AA4DA8DF39}"/>
    <cellStyle name="style1525946872318" xfId="45216" xr:uid="{59E315DC-BAB8-4E59-994A-53B329FA6CBA}"/>
    <cellStyle name="style1525946872421" xfId="45221" xr:uid="{620A43C5-6754-4BC1-8AD7-2402330B4A62}"/>
    <cellStyle name="style1525946872513" xfId="45222" xr:uid="{F7481D42-5294-4FAF-8B91-0143892D3F12}"/>
    <cellStyle name="style1525946872604" xfId="45211" xr:uid="{716584B7-0EFD-471E-B0EE-04FC419DF9A6}"/>
    <cellStyle name="style1525946872694" xfId="45212" xr:uid="{32AC5B70-F14B-4056-A868-7B31235AEDE4}"/>
    <cellStyle name="style1525946872786" xfId="45213" xr:uid="{E48973E8-4624-40E3-85DE-8C4FCA8A68DE}"/>
    <cellStyle name="style1525946872880" xfId="45214" xr:uid="{EB3B73C4-6815-4E96-B3C5-AD24FF6AD3ED}"/>
    <cellStyle name="style1525946872972" xfId="45217" xr:uid="{24316616-9BDF-4446-9A13-DAEA4927ADE9}"/>
    <cellStyle name="style1525946873062" xfId="45218" xr:uid="{CF43C783-85D5-4AEC-BC82-28123584F5E9}"/>
    <cellStyle name="style1525946873152" xfId="45219" xr:uid="{31A603B0-6F54-4FA3-B81F-989F8625A3BE}"/>
    <cellStyle name="style1525946873244" xfId="45220" xr:uid="{B56DCCD6-83BB-4D36-976F-5F0EB15D7A5F}"/>
    <cellStyle name="style1525946873365" xfId="45223" xr:uid="{DFED293A-C3E5-485F-8B34-AC5FD8EC6D88}"/>
    <cellStyle name="style1525946873455" xfId="45224" xr:uid="{22B32710-EAAC-4E1D-8084-97C606A09E45}"/>
    <cellStyle name="style1525946873545" xfId="45225" xr:uid="{E4AEB4AB-8814-474B-961C-6B09A3F6BB72}"/>
    <cellStyle name="style1525946873637" xfId="45226" xr:uid="{BDC776A9-35A9-4980-AE85-0A2699AB4487}"/>
    <cellStyle name="style1525946913169" xfId="45227" xr:uid="{055FC411-314C-4470-A55E-4529A870524F}"/>
    <cellStyle name="style1525946913269" xfId="45228" xr:uid="{DD6E13F8-4493-4960-9ECA-FB1532ECDA6F}"/>
    <cellStyle name="style1525946913362" xfId="45233" xr:uid="{C13AE36A-9E10-456D-A64C-3615CF9E316A}"/>
    <cellStyle name="style1525946913452" xfId="45234" xr:uid="{909EFD16-35DA-4B26-BD10-A64A0D25A931}"/>
    <cellStyle name="style1525946913631" xfId="45230" xr:uid="{B68A3A0A-5DAD-46EA-8677-EBF393A127C4}"/>
    <cellStyle name="style1525946913722" xfId="45231" xr:uid="{7C5E251C-97A2-4C18-9A9A-9C07082FE724}"/>
    <cellStyle name="style1525946913813" xfId="45229" xr:uid="{F8AC247D-310E-48C4-ABD6-E603CD07B0B9}"/>
    <cellStyle name="style1525946913911" xfId="45232" xr:uid="{610804C7-57B5-4E08-AFD4-5479187C89E5}"/>
    <cellStyle name="style1525946914002" xfId="45235" xr:uid="{E2277C42-BB51-49AB-8A64-C5E24544EB2B}"/>
    <cellStyle name="style1525946914092" xfId="45236" xr:uid="{2A98B672-D25F-4CDB-97E0-C8781AD0D2A9}"/>
    <cellStyle name="style1525946914183" xfId="45237" xr:uid="{248E3DE0-1A9B-4F05-B144-04D5E703CA26}"/>
    <cellStyle name="style1525946914278" xfId="45238" xr:uid="{9FCB89D4-6799-487B-9D1A-706EC72CE24F}"/>
    <cellStyle name="style1525946914368" xfId="45239" xr:uid="{04FA1ACB-C09F-45EC-9482-86EF00848495}"/>
    <cellStyle name="style1525946914470" xfId="45245" xr:uid="{DC88B4AF-8D93-4F20-BB16-ED43D7834D51}"/>
    <cellStyle name="style1525946914559" xfId="45240" xr:uid="{81597AB9-550F-4195-8D7B-840D26B840B9}"/>
    <cellStyle name="style1525946914649" xfId="45246" xr:uid="{8601DD8C-7FB9-4D45-A269-0C4C1FC6AE9E}"/>
    <cellStyle name="style1525946914744" xfId="45251" xr:uid="{E90C05AC-6B41-4002-B23A-6E46D6320585}"/>
    <cellStyle name="style1525946914836" xfId="45252" xr:uid="{5901B7D3-892E-4CA3-B9A9-799DE488D06E}"/>
    <cellStyle name="style1525946914930" xfId="45241" xr:uid="{A51CE46F-7594-4051-A780-9AEA878584E1}"/>
    <cellStyle name="style1525946915020" xfId="45242" xr:uid="{73096E44-21C7-4704-9E92-A70CEA766998}"/>
    <cellStyle name="style1525946915110" xfId="45243" xr:uid="{BC2BCB97-CE47-415C-A0B6-9C4AAD9634C8}"/>
    <cellStyle name="style1525946915202" xfId="45244" xr:uid="{4BAC5DF9-E1F8-4F0D-A224-0C8E059406C8}"/>
    <cellStyle name="style1525946915297" xfId="45247" xr:uid="{A51FF4BE-7C29-4EE5-A1CB-A461B1B6BC43}"/>
    <cellStyle name="style1525946915386" xfId="45248" xr:uid="{137F8770-875F-4C9C-A271-96B8E65408DF}"/>
    <cellStyle name="style1525946915475" xfId="45249" xr:uid="{FF86099A-B863-4574-92D5-8D603FAFD3AB}"/>
    <cellStyle name="style1525946915570" xfId="45250" xr:uid="{04CFA7FB-D890-4055-844A-B0DD45EF2316}"/>
    <cellStyle name="style1525946956212" xfId="45253" xr:uid="{537BC7CA-CB09-405D-8D6C-586DDFDB51B7}"/>
    <cellStyle name="style1525946956312" xfId="45254" xr:uid="{4F8FCCC7-4537-4C1E-9F33-BA6E2B4F9077}"/>
    <cellStyle name="style1525946956404" xfId="45259" xr:uid="{7E022B15-8664-4659-A192-443D307220DB}"/>
    <cellStyle name="style1525946956495" xfId="45260" xr:uid="{6D315F3A-E8FF-49B7-8749-B28AEC0EEFDC}"/>
    <cellStyle name="style1525946956679" xfId="45256" xr:uid="{511E812C-1EC6-4538-B954-C643CE0317E8}"/>
    <cellStyle name="style1525946956768" xfId="45257" xr:uid="{39AD5934-AD46-4CDB-845B-7594B308F587}"/>
    <cellStyle name="style1525946956861" xfId="45255" xr:uid="{C1A3ABF4-0696-4A61-A31F-931542B45F06}"/>
    <cellStyle name="style1525946956955" xfId="45258" xr:uid="{51C9C280-BA5C-433F-97C3-E3F7957FD42F}"/>
    <cellStyle name="style1525946957046" xfId="45261" xr:uid="{4091DF00-7547-49E1-8E2C-1E5CF8BFE8B5}"/>
    <cellStyle name="style1525946957141" xfId="45262" xr:uid="{CF737384-2E36-4401-A081-CCC7337A8101}"/>
    <cellStyle name="style1525946957237" xfId="45263" xr:uid="{4CC32864-C25E-48F4-B178-C69FC5EA507F}"/>
    <cellStyle name="style1525946957348" xfId="45264" xr:uid="{8203C2A1-611E-4AA2-A5D2-721CCC65459A}"/>
    <cellStyle name="style1525946957442" xfId="45265" xr:uid="{C9AC704F-CB0C-4A2A-9384-8007726C61D7}"/>
    <cellStyle name="style1525946957543" xfId="45271" xr:uid="{9FF90DAA-20AB-41F8-BF53-C896B78F2310}"/>
    <cellStyle name="style1525946957636" xfId="45266" xr:uid="{833D55FB-B994-4564-801A-EB59E451F956}"/>
    <cellStyle name="style1525946957726" xfId="45272" xr:uid="{3C3CD8DB-CF71-4E01-A113-9A0B247400D0}"/>
    <cellStyle name="style1525946957823" xfId="45277" xr:uid="{89FD9855-EBF0-4A1A-98BF-94FEDBD344D8}"/>
    <cellStyle name="style1525946957917" xfId="45278" xr:uid="{DB942A2C-8D11-4216-956B-AD3910B980E4}"/>
    <cellStyle name="style1525946958017" xfId="45267" xr:uid="{01A52A1F-553E-45D8-BA24-B16400201DFC}"/>
    <cellStyle name="style1525946958109" xfId="45268" xr:uid="{24A5D76D-0E63-432B-B35E-D18A132FC534}"/>
    <cellStyle name="style1525946958201" xfId="45269" xr:uid="{F9AEA778-383C-40D2-AEC1-B38018C7F6E4}"/>
    <cellStyle name="style1525946958298" xfId="45270" xr:uid="{B2BCA941-E07F-442E-9097-84D5A9B57C7E}"/>
    <cellStyle name="style1525946958395" xfId="45273" xr:uid="{81C6CCC3-03A4-4ADD-91D3-702B0A8A8D24}"/>
    <cellStyle name="style1525946958486" xfId="45274" xr:uid="{C1C74975-92D5-423B-9CF3-18CCE71C2CAD}"/>
    <cellStyle name="style1525946958576" xfId="45275" xr:uid="{F4886A68-A827-4E62-9D0B-EB49AF846953}"/>
    <cellStyle name="style1525946958670" xfId="45276" xr:uid="{A02790F2-373B-4E27-B9E2-61E4D33B2E6B}"/>
    <cellStyle name="style1525946958873" xfId="45279" xr:uid="{7CB46DEA-6068-4D9C-9628-09C205F963C0}"/>
    <cellStyle name="style1525946958965" xfId="45280" xr:uid="{D3B8231A-4483-41CA-88AC-06E892B54419}"/>
    <cellStyle name="style1525946959056" xfId="45281" xr:uid="{62B9AD8E-D462-41A7-A016-3FCEB1CD3B4F}"/>
    <cellStyle name="style1525946959153" xfId="45282" xr:uid="{F48DCA72-8474-4284-B5E8-ECBF53A69BB6}"/>
    <cellStyle name="style1525946999362" xfId="45283" xr:uid="{3622A862-3F11-4E87-8EEC-ED1C5F7DCEC9}"/>
    <cellStyle name="style1525946999462" xfId="45284" xr:uid="{95FDA618-0B85-4623-9C91-A9464CDCBDC6}"/>
    <cellStyle name="style1525946999551" xfId="45289" xr:uid="{B395FB34-DCC2-4606-8F41-A81372D125D1}"/>
    <cellStyle name="style1525946999641" xfId="45290" xr:uid="{F0164465-FDC7-421C-906E-DB14276535E1}"/>
    <cellStyle name="style1525946999824" xfId="45286" xr:uid="{67ABB504-41CA-4646-8336-2F1A303580F2}"/>
    <cellStyle name="style1525946999921" xfId="45287" xr:uid="{EC1D3D65-989D-4AB6-BAAB-2C78C5016787}"/>
    <cellStyle name="style1525947000020" xfId="45285" xr:uid="{457F4EC4-D1A6-4847-AD06-A19ECA5D4355}"/>
    <cellStyle name="style1525947000132" xfId="45288" xr:uid="{D0BF726B-DD7C-4D3B-A4C2-05B1B70F0E4E}"/>
    <cellStyle name="style1525947000225" xfId="45291" xr:uid="{959C1E04-2F06-4AB5-940A-03297F5397A4}"/>
    <cellStyle name="style1525947000319" xfId="45292" xr:uid="{2B9EAEA4-3450-474B-B2DF-49D75F3EEAD9}"/>
    <cellStyle name="style1525947000409" xfId="45293" xr:uid="{B5F046F1-E303-4A9C-B0BD-DB2C330F77BF}"/>
    <cellStyle name="style1525947000504" xfId="45294" xr:uid="{B7709805-25CD-4AB5-AD26-AD7EA9BDFA33}"/>
    <cellStyle name="style1525947000594" xfId="45295" xr:uid="{8C649CC0-0180-4B07-83E2-854499159852}"/>
    <cellStyle name="style1525947000692" xfId="45301" xr:uid="{0E29258E-048C-4DC8-AC56-F18358315902}"/>
    <cellStyle name="style1525947000782" xfId="45296" xr:uid="{40EFCDA3-B106-4010-8762-ED30834730E5}"/>
    <cellStyle name="style1525947000874" xfId="45302" xr:uid="{668D8962-688C-49CE-A4B0-CF0473EDF83C}"/>
    <cellStyle name="style1525947000967" xfId="45307" xr:uid="{0472FB30-80C6-4FA3-B68F-08B6C1A64A2C}"/>
    <cellStyle name="style1525947001058" xfId="45308" xr:uid="{E29C765A-5108-4A62-BB3B-A4387848E58A}"/>
    <cellStyle name="style1525947001150" xfId="45297" xr:uid="{FD02D59A-BB4C-4F04-8AB0-BE61F5F2F2D1}"/>
    <cellStyle name="style1525947001240" xfId="45298" xr:uid="{EB2FD3F3-A98E-4B43-965E-250DB7106A6F}"/>
    <cellStyle name="style1525947001336" xfId="45299" xr:uid="{801A5149-82E8-4FC2-8DC7-C65B4ACF8ECB}"/>
    <cellStyle name="style1525947001431" xfId="45300" xr:uid="{9749AB67-254D-4663-A6F2-919207A8CD4A}"/>
    <cellStyle name="style1525947001524" xfId="45303" xr:uid="{6C1DAABD-B580-4FF9-93E1-17D66BC55F5B}"/>
    <cellStyle name="style1525947001613" xfId="45304" xr:uid="{C1BA4DAA-5E3C-418B-93AE-6E3BB36206B1}"/>
    <cellStyle name="style1525947001703" xfId="45305" xr:uid="{0B3CC6AC-7243-4DA2-960E-1350ABCBC522}"/>
    <cellStyle name="style1525947001797" xfId="45306" xr:uid="{01D13387-AFF0-4389-AF74-583152F32BA2}"/>
    <cellStyle name="style1525947001910" xfId="45309" xr:uid="{A54A0FBC-4019-4F74-B0CE-1C1D5FA37707}"/>
    <cellStyle name="style1525947002003" xfId="45310" xr:uid="{E6FD96F7-D7D8-452A-9687-9B0F080E3C72}"/>
    <cellStyle name="style1525947002096" xfId="45311" xr:uid="{1C147A3B-4C53-407C-B474-57C0BC3AC8B1}"/>
    <cellStyle name="style1525947002191" xfId="45312" xr:uid="{99682E2D-FDD1-44E9-BB27-2FB7A42B4406}"/>
    <cellStyle name="style1525947042167" xfId="45313" xr:uid="{5DF152E8-80B6-4A70-BEDC-0197B85F2F2A}"/>
    <cellStyle name="style1525947042268" xfId="45314" xr:uid="{101BB96D-E31D-4E8E-B51A-48B0C410F383}"/>
    <cellStyle name="style1525947042361" xfId="45319" xr:uid="{FBC69184-7D95-416F-8317-B7F5E05DB79C}"/>
    <cellStyle name="style1525947042452" xfId="45320" xr:uid="{D04FFC75-9032-4023-B8B5-31A8481CC2F2}"/>
    <cellStyle name="style1525947042633" xfId="45316" xr:uid="{F87E930E-84AD-4345-BB6E-6E4D68658624}"/>
    <cellStyle name="style1525947042724" xfId="45317" xr:uid="{22F6E041-1B83-4C24-8061-BA0C6971F48B}"/>
    <cellStyle name="style1525947042813" xfId="45315" xr:uid="{E87B6ECA-8A57-43F6-AB3D-27B8574E8AF2}"/>
    <cellStyle name="style1525947042913" xfId="45318" xr:uid="{6AEE0081-E7D5-48A9-9EB3-44AE5C78B8E7}"/>
    <cellStyle name="style1525947043004" xfId="45321" xr:uid="{0776EE37-07A3-46E3-A2DE-5F6408D44602}"/>
    <cellStyle name="style1525947043095" xfId="45322" xr:uid="{408357F0-170D-4AEA-97E7-4627C9C11B86}"/>
    <cellStyle name="style1525947043186" xfId="45323" xr:uid="{6819811A-2C59-4409-9CD0-1EB15E41B803}"/>
    <cellStyle name="style1525947043283" xfId="45324" xr:uid="{8DCF295A-B6CE-46B6-A0EE-5B17F6DD9CA0}"/>
    <cellStyle name="style1525947043375" xfId="45325" xr:uid="{6805575E-5B61-4C00-B8C2-6DA2867EEA51}"/>
    <cellStyle name="style1525947043478" xfId="45331" xr:uid="{A46C5889-121C-4900-965D-10027B385B4E}"/>
    <cellStyle name="style1525947043569" xfId="45326" xr:uid="{C82A8124-119E-4344-A286-6D0ADA567BF7}"/>
    <cellStyle name="style1525947043659" xfId="45332" xr:uid="{46453B15-281B-494C-9960-65A1D68D95AE}"/>
    <cellStyle name="style1525947043755" xfId="45337" xr:uid="{8D182A8A-24FD-4E84-B63F-D594255596F8}"/>
    <cellStyle name="style1525947043848" xfId="45351" xr:uid="{FDEB0C06-DB04-43EF-A404-DED82D50F637}"/>
    <cellStyle name="style1525947043941" xfId="45338" xr:uid="{EF51AC90-C612-4313-AE74-E2A077BAC1D4}"/>
    <cellStyle name="style1525947044022" xfId="45327" xr:uid="{43F3E30C-A0A2-420C-9679-252CB12FEA97}"/>
    <cellStyle name="style1525947044113" xfId="45328" xr:uid="{272BFFDB-0A0F-482C-90FB-854D84658266}"/>
    <cellStyle name="style1525947044204" xfId="45329" xr:uid="{7C2E01B2-8433-4504-A736-3EB4889E6FDE}"/>
    <cellStyle name="style1525947044298" xfId="45330" xr:uid="{14B84BAD-A20D-494C-8C02-8AE2D0CA57AB}"/>
    <cellStyle name="style1525947044393" xfId="45333" xr:uid="{F91D2089-CE2E-4F04-9312-835B19EA8FCE}"/>
    <cellStyle name="style1525947044484" xfId="45334" xr:uid="{617D0774-2F30-4053-BD26-766BA7B08A90}"/>
    <cellStyle name="style1525947044573" xfId="45335" xr:uid="{94CFBBA4-8B77-4825-B136-5EAFA10C733E}"/>
    <cellStyle name="style1525947044665" xfId="45336" xr:uid="{3C88DF37-7912-41ED-891D-3BAD9FE23B42}"/>
    <cellStyle name="style1525947044838" xfId="45339" xr:uid="{49FB7160-427C-4855-9ED1-426B780698BE}"/>
    <cellStyle name="style1525947044929" xfId="45340" xr:uid="{2F6F0940-8401-43C5-B565-202028BE9BC4}"/>
    <cellStyle name="style1525947045020" xfId="45341" xr:uid="{BCF291D3-C0A7-4F40-9FA8-A33666BFA77C}"/>
    <cellStyle name="style1525947045113" xfId="45342" xr:uid="{9198EC0C-45C4-4950-A0C7-A2AC128EAC93}"/>
    <cellStyle name="style1525947045223" xfId="45343" xr:uid="{B74A10BB-B6D0-4036-B922-D0B7D23A3A9A}"/>
    <cellStyle name="style1525947045300" xfId="45344" xr:uid="{5729D720-351B-4C54-878F-F8148B28BCCF}"/>
    <cellStyle name="style1525947045376" xfId="45345" xr:uid="{2AE6BAA6-733C-4433-8E4C-568C8B5600E3}"/>
    <cellStyle name="style1525947045454" xfId="45346" xr:uid="{B4B2AB54-18BA-4B40-8E77-C01241BDED20}"/>
    <cellStyle name="style1525947045531" xfId="45347" xr:uid="{E68203DC-82C6-4A6E-ABC5-B733B4C58927}"/>
    <cellStyle name="style1525947045612" xfId="45348" xr:uid="{71EF3856-29EC-4300-8E13-1174C39F5927}"/>
    <cellStyle name="style1525947045687" xfId="45349" xr:uid="{00B2B3A6-B921-48BB-BAE5-5B7943729412}"/>
    <cellStyle name="style1525947045765" xfId="45350" xr:uid="{E103E921-1A5E-4B13-A9EC-685FA3D70D92}"/>
    <cellStyle name="style1525947045911" xfId="45352" xr:uid="{6797E157-866A-4E81-A28D-3217877D998B}"/>
    <cellStyle name="style1525947045987" xfId="45353" xr:uid="{D0C5C0CB-BAD6-4594-90AF-3899D2CDA797}"/>
    <cellStyle name="style1525947046066" xfId="45354" xr:uid="{119BB574-4AA2-4725-894D-721F0033E809}"/>
    <cellStyle name="style1525947046146" xfId="45355" xr:uid="{6BF4C3A4-1050-45AC-A6B9-A1A3ECB4D240}"/>
    <cellStyle name="style1525947086569" xfId="45356" xr:uid="{5B2747C9-81CB-4964-A098-CE15D2D2421B}"/>
    <cellStyle name="style1525947086669" xfId="45357" xr:uid="{84FC1D42-47B9-43B0-B7EC-39A30932BDA7}"/>
    <cellStyle name="style1525947086758" xfId="45362" xr:uid="{210CF06E-3739-4AE0-B9D6-61D9ECFDF100}"/>
    <cellStyle name="style1525947086848" xfId="45363" xr:uid="{719243DE-E341-40BF-8388-AAA2A485DC03}"/>
    <cellStyle name="style1525947087035" xfId="45359" xr:uid="{E03A0E44-B850-4185-9F52-D33BD2773068}"/>
    <cellStyle name="style1525947087129" xfId="45360" xr:uid="{E3CD34F6-E210-41CD-93D0-2B95675AB0E6}"/>
    <cellStyle name="style1525947087220" xfId="45358" xr:uid="{D7EE07FA-750C-4F34-BE5A-A26D21EFCB50}"/>
    <cellStyle name="style1525947087313" xfId="45361" xr:uid="{D572652C-3752-4802-8D58-9AA6D5254D40}"/>
    <cellStyle name="style1525947087403" xfId="45364" xr:uid="{316BC30D-8CE9-462D-A2E3-5C0F97559022}"/>
    <cellStyle name="style1525947087494" xfId="45365" xr:uid="{4119B0F3-E4B9-41E3-9E49-FD78B3DD0921}"/>
    <cellStyle name="style1525947087589" xfId="45366" xr:uid="{7901C475-9572-45C6-B0FD-EC74B2146312}"/>
    <cellStyle name="style1525947087684" xfId="45367" xr:uid="{EC87593D-2941-4D39-8914-5D6467EAF9FB}"/>
    <cellStyle name="style1525947087775" xfId="45368" xr:uid="{38BB3038-A742-431D-90B6-EA3060DB441D}"/>
    <cellStyle name="style1525947087874" xfId="45374" xr:uid="{4B55B2BF-CA48-4A18-8455-BC704C0E4504}"/>
    <cellStyle name="style1525947087965" xfId="45369" xr:uid="{07352A01-3746-45F9-8EFF-B026CB53C57B}"/>
    <cellStyle name="style1525947088058" xfId="45375" xr:uid="{8713D592-9C7F-46E5-A8B4-2BD84C5FEEDD}"/>
    <cellStyle name="style1525947088150" xfId="45380" xr:uid="{FC705065-4724-4221-ACF3-E19E50271129}"/>
    <cellStyle name="style1525947088242" xfId="45381" xr:uid="{91C57F1D-9F97-4649-A210-92EF0B22F17D}"/>
    <cellStyle name="style1525947088334" xfId="45370" xr:uid="{3972DC22-D461-409B-A60A-E308267D718F}"/>
    <cellStyle name="style1525947088429" xfId="45371" xr:uid="{D9487DE5-0701-4411-B0AF-A95D7FE92A47}"/>
    <cellStyle name="style1525947088521" xfId="45372" xr:uid="{0BE7969B-B13E-4680-8015-F78187F966A0}"/>
    <cellStyle name="style1525947088616" xfId="45373" xr:uid="{526FC4A3-3831-46B1-8FFB-24EC9E145E61}"/>
    <cellStyle name="style1525947088710" xfId="45376" xr:uid="{55663C2E-6784-46F5-9645-AAC42B3518B8}"/>
    <cellStyle name="style1525947088801" xfId="45377" xr:uid="{F4103659-7237-4CA4-A383-F1FF4DB74E2A}"/>
    <cellStyle name="style1525947088892" xfId="45378" xr:uid="{46CB9AC1-482D-4BE2-A8D2-F84C14B0F0BD}"/>
    <cellStyle name="style1525947088986" xfId="45379" xr:uid="{D2526903-D017-4CB0-A57B-33D2D63DFCEF}"/>
    <cellStyle name="style1525947089099" xfId="45382" xr:uid="{9D46BF8F-9AF1-457F-A123-22D7F7881A48}"/>
    <cellStyle name="style1525947089190" xfId="45383" xr:uid="{C7C873C6-2F47-45DE-BCB6-70D2D809AC92}"/>
    <cellStyle name="style1525947089279" xfId="45384" xr:uid="{F1CF34D0-02F8-455C-8E82-E4A56905E29B}"/>
    <cellStyle name="style1525947089372" xfId="45385" xr:uid="{A03DE7BF-A96D-4577-9CB8-151CA93D4EE7}"/>
    <cellStyle name="style1525947089480" xfId="45386" xr:uid="{24673868-8517-4621-8157-31EE85111166}"/>
    <cellStyle name="style1525947089556" xfId="45387" xr:uid="{60C048BD-B1D4-48DA-9A9B-AB81DB839E8D}"/>
    <cellStyle name="style1525947089632" xfId="45388" xr:uid="{B7B66359-2DFF-46E2-B878-1B4D8C6B175C}"/>
    <cellStyle name="style1525947089710" xfId="45389" xr:uid="{3722F7F2-D1BD-4344-BDC1-E2114D401C89}"/>
    <cellStyle name="style1525947089787" xfId="45390" xr:uid="{ECA2A5B5-D5B4-4BA1-904E-2E48583447F6}"/>
    <cellStyle name="style1525947089864" xfId="45391" xr:uid="{DB518CE3-7C4B-4FF0-8630-B93EFF684A95}"/>
    <cellStyle name="style1525947089940" xfId="45392" xr:uid="{373FBCF0-4DC5-4EC9-B49E-2B3F5A8D7A74}"/>
    <cellStyle name="style1525947090019" xfId="45393" xr:uid="{27F9F16F-380D-4A03-B197-36F4EEEB5CF6}"/>
    <cellStyle name="style1525947090122" xfId="45394" xr:uid="{736CE130-DC78-4E37-B098-949A12AE8317}"/>
    <cellStyle name="style1525947090197" xfId="45395" xr:uid="{8D08BC61-7028-475D-A339-0D7D5006FD31}"/>
    <cellStyle name="style1525947090273" xfId="45396" xr:uid="{54719C2E-27A9-42E3-B770-619A70292112}"/>
    <cellStyle name="style1525947090353" xfId="45397" xr:uid="{25758BA2-FCF2-4ACA-950B-CF8F18537E7F}"/>
    <cellStyle name="style1525947130283" xfId="45399" xr:uid="{B1C2ABCB-D2F1-48C7-A370-C8A8D1740956}"/>
    <cellStyle name="style1525947130377" xfId="45400" xr:uid="{080049A0-455B-4315-98AB-E7FD76CCF364}"/>
    <cellStyle name="style1525947130470" xfId="45398" xr:uid="{0D7C3E8B-732A-41AC-8434-D180C7672CE8}"/>
    <cellStyle name="style1525947130561" xfId="45401" xr:uid="{F87CF4F7-B8B8-4ED2-B2B5-C4073D0D1B83}"/>
    <cellStyle name="style1525947130653" xfId="45402" xr:uid="{1F2DF209-2DD2-40FF-9936-982F2A731C26}"/>
    <cellStyle name="style1525947130744" xfId="45403" xr:uid="{0362DF3D-E8A4-44A6-966A-B51021702C98}"/>
    <cellStyle name="style1525947130836" xfId="45404" xr:uid="{0036C618-ABF2-4DFA-9C22-BA41BFEF905E}"/>
    <cellStyle name="style1525947130936" xfId="45405" xr:uid="{FA7B6E34-D017-41C6-AF4F-2828455DE20C}"/>
    <cellStyle name="style1525947131031" xfId="45407" xr:uid="{64BC6AC8-6E68-4461-91DE-E400FECB5569}"/>
    <cellStyle name="style1525947131122" xfId="45408" xr:uid="{7EDB5265-5538-4A00-BF94-BF238C248CA7}"/>
    <cellStyle name="style1525947131220" xfId="45410" xr:uid="{6D828317-114C-4F43-B004-E70AF0125646}"/>
    <cellStyle name="style1525947131314" xfId="45411" xr:uid="{F7A5EBE2-278C-4A33-B97D-7E7DD9FB7A0F}"/>
    <cellStyle name="style1525947131405" xfId="45406" xr:uid="{55CD519F-6B25-41AA-BFEE-8815A621D51B}"/>
    <cellStyle name="style1525947131495" xfId="45409" xr:uid="{E60CCD62-9722-487D-BD13-A9035C87A2CB}"/>
    <cellStyle name="style1525947131589" xfId="45412" xr:uid="{85A18316-5E24-4A2B-9649-928691041998}"/>
    <cellStyle name="style1525947131770" xfId="45414" xr:uid="{8239D81B-9C68-47FF-A08D-6843032A38DE}"/>
    <cellStyle name="style1525947131861" xfId="45415" xr:uid="{206628C7-A1F3-4564-8971-65AD43C10177}"/>
    <cellStyle name="style1525947131954" xfId="45413" xr:uid="{1335A29E-E554-40E8-B5FF-970A952AC84F}"/>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2">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theme/theme1.xml" Type="http://schemas.openxmlformats.org/officeDocument/2006/relationships/theme" Id="rId8"/><Relationship Target="worksheets/sheet3.xml" Type="http://schemas.openxmlformats.org/officeDocument/2006/relationships/worksheet" Id="rId3"/><Relationship Target="worksheets/sheet7.xml" Type="http://schemas.openxmlformats.org/officeDocument/2006/relationships/worksheet" Id="rId7"/><Relationship Target="vbaProject.bin" Type="http://schemas.microsoft.com/office/2006/relationships/vbaProject"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worksheets/sheet5.xml" Type="http://schemas.openxmlformats.org/officeDocument/2006/relationships/worksheet" Id="rId5"/><Relationship Target="sharedStrings.xml" Type="http://schemas.openxmlformats.org/officeDocument/2006/relationships/sharedStrings" Id="rId10"/><Relationship Target="worksheets/sheet4.xml" Type="http://schemas.openxmlformats.org/officeDocument/2006/relationships/worksheet" Id="rId4"/><Relationship Target="styles.xml" Type="http://schemas.openxmlformats.org/officeDocument/2006/relationships/styles"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2010</c:v>
                </c:pt>
                <c:pt idx="1">
                  <c:v>2014</c:v>
                </c:pt>
              </c:numCache>
            </c:numRef>
          </c:xVal>
          <c:yVal>
            <c:numRef>
              <c:f>Water!$AB$105:$AB$116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2010</c:v>
                </c:pt>
                <c:pt idx="1">
                  <c:v>2014</c:v>
                </c:pt>
              </c:numCache>
            </c:numRef>
          </c:xVal>
          <c:yVal>
            <c:numRef>
              <c:f>Water!$W$105:$W$116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2010</c:v>
                </c:pt>
                <c:pt idx="1">
                  <c:v>2014</c:v>
                </c:pt>
              </c:numCache>
            </c:numRef>
          </c:xVal>
          <c:yVal>
            <c:numRef>
              <c:f>Water!$R$105:$R$116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2010</c:v>
                </c:pt>
                <c:pt idx="1">
                  <c:v>2014</c:v>
                </c:pt>
              </c:numCache>
            </c:numRef>
          </c:xVal>
          <c:yVal>
            <c:numRef>
              <c:f>Water!$M$105:$M$116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2010</c:v>
                </c:pt>
                <c:pt idx="1">
                  <c:v>2014</c:v>
                </c:pt>
              </c:numCache>
            </c:numRef>
          </c:xVal>
          <c:yVal>
            <c:numRef>
              <c:f>Water!$H$105:$H$116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2010</c:v>
                </c:pt>
                <c:pt idx="1">
                  <c:v>2014</c:v>
                </c:pt>
              </c:numCache>
            </c:numRef>
          </c:xVal>
          <c:yVal>
            <c:numRef>
              <c:f>Water!$X$105:$X$116</c:f>
              <c:numCache>
                <c:formatCode>0.0</c:formatCode>
                <c:ptCount val="12"/>
                <c:pt idx="0">
                  <c:v>98.477956979970784</c:v>
                </c:pt>
                <c:pt idx="1">
                  <c:v>97.598965821986567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2010</c:v>
                </c:pt>
                <c:pt idx="1">
                  <c:v>2014</c:v>
                </c:pt>
              </c:numCache>
            </c:numRef>
          </c:xVal>
          <c:yVal>
            <c:numRef>
              <c:f>Water!$S$105:$S$116</c:f>
              <c:numCache>
                <c:formatCode>0.0</c:formatCode>
                <c:ptCount val="12"/>
                <c:pt idx="0">
                  <c:v>92.15182823431465</c:v>
                </c:pt>
                <c:pt idx="1">
                  <c:v>94.163977023203643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2010</c:v>
                </c:pt>
                <c:pt idx="1">
                  <c:v>2014</c:v>
                </c:pt>
              </c:numCache>
            </c:numRef>
          </c:xVal>
          <c:yVal>
            <c:numRef>
              <c:f>Water!$N$105:$N$116</c:f>
              <c:numCache>
                <c:formatCode>0.0</c:formatCode>
                <c:ptCount val="12"/>
                <c:pt idx="0">
                  <c:v>79.381734815518428</c:v>
                </c:pt>
                <c:pt idx="1">
                  <c:v>86.416778051293633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2010</c:v>
                </c:pt>
                <c:pt idx="1">
                  <c:v>2014</c:v>
                </c:pt>
              </c:numCache>
            </c:numRef>
          </c:xVal>
          <c:yVal>
            <c:numRef>
              <c:f>Water!$I$105:$I$116</c:f>
              <c:numCache>
                <c:formatCode>0.0</c:formatCode>
                <c:ptCount val="12"/>
                <c:pt idx="0">
                  <c:v>66.219530181163876</c:v>
                </c:pt>
                <c:pt idx="1">
                  <c:v>71.86049165233409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2010</c:v>
                </c:pt>
                <c:pt idx="1">
                  <c:v>2014</c:v>
                </c:pt>
              </c:numCache>
            </c:numRef>
          </c:xVal>
          <c:yVal>
            <c:numRef>
              <c:f>Water!$D$105:$D$116</c:f>
              <c:numCache>
                <c:formatCode>0.0</c:formatCode>
                <c:ptCount val="12"/>
                <c:pt idx="0">
                  <c:v>69.39169312766289</c:v>
                </c:pt>
                <c:pt idx="1">
                  <c:v>59.631304049110589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2006</c:v>
                </c:pt>
                <c:pt idx="1">
                  <c:v>2018</c:v>
                </c:pt>
              </c:numCache>
            </c:numRef>
          </c:cat>
          <c:val>
            <c:numRef>
              <c:f>Water!$E$99:$E$100</c:f>
              <c:numCache>
                <c:formatCode>0.0</c:formatCode>
                <c:ptCount val="2"/>
                <c:pt idx="0">
                  <c:v>41.158336099390745</c:v>
                </c:pt>
                <c:pt idx="1">
                  <c:v>41.158336099390745</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2006</c:v>
                </c:pt>
                <c:pt idx="1">
                  <c:v>2018</c:v>
                </c:pt>
              </c:numCache>
            </c:numRef>
          </c:cat>
          <c:val>
            <c:numRef>
              <c:f>Water!$F$99:$F$100</c:f>
              <c:numCache>
                <c:formatCode>0.0</c:formatCode>
                <c:ptCount val="2"/>
                <c:pt idx="0">
                  <c:v>23.353162488996006</c:v>
                </c:pt>
                <c:pt idx="1">
                  <c:v>23.353162488996006</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2006</c:v>
                </c:pt>
                <c:pt idx="1">
                  <c:v>2018</c:v>
                </c:pt>
              </c:numCache>
            </c:numRef>
          </c:cat>
          <c:val>
            <c:numRef>
              <c:f>Water!$G$99:$G$100</c:f>
              <c:numCache>
                <c:formatCode>0.0</c:formatCode>
                <c:ptCount val="2"/>
                <c:pt idx="0">
                  <c:v>35.488501411613242</c:v>
                </c:pt>
                <c:pt idx="1">
                  <c:v>35.488501411613242</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2006</c:v>
                </c:pt>
                <c:pt idx="1">
                  <c:v>2018</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2006</c:v>
                </c:pt>
                <c:pt idx="1">
                  <c:v>2018</c:v>
                </c:pt>
              </c:numCache>
            </c:numRef>
          </c:cat>
          <c:val>
            <c:numRef>
              <c:f>Water!$J$99:$J$100</c:f>
              <c:numCache>
                <c:formatCode>0.0</c:formatCode>
                <c:ptCount val="2"/>
                <c:pt idx="0">
                  <c:v>51.365768122061247</c:v>
                </c:pt>
                <c:pt idx="1">
                  <c:v>51.365768122061247</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2006</c:v>
                </c:pt>
                <c:pt idx="1">
                  <c:v>2018</c:v>
                </c:pt>
              </c:numCache>
            </c:numRef>
          </c:cat>
          <c:val>
            <c:numRef>
              <c:f>Water!$K$99:$K$100</c:f>
              <c:numCache>
                <c:formatCode>0.0</c:formatCode>
                <c:ptCount val="2"/>
                <c:pt idx="0">
                  <c:v>17.674242794687736</c:v>
                </c:pt>
                <c:pt idx="1">
                  <c:v>17.674242794687736</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2006</c:v>
                </c:pt>
                <c:pt idx="1">
                  <c:v>2018</c:v>
                </c:pt>
              </c:numCache>
            </c:numRef>
          </c:cat>
          <c:val>
            <c:numRef>
              <c:f>Water!$L$99:$L$100</c:f>
              <c:numCache>
                <c:formatCode>0.0</c:formatCode>
                <c:ptCount val="2"/>
                <c:pt idx="0">
                  <c:v>30.959989083251017</c:v>
                </c:pt>
                <c:pt idx="1">
                  <c:v>30.959989083251017</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2006</c:v>
                </c:pt>
                <c:pt idx="1">
                  <c:v>2018</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2006</c:v>
                </c:pt>
                <c:pt idx="1">
                  <c:v>2018</c:v>
                </c:pt>
              </c:numCache>
            </c:numRef>
          </c:cat>
          <c:val>
            <c:numRef>
              <c:f>Water!$O$99:$O$100</c:f>
              <c:numCache>
                <c:formatCode>0.0</c:formatCode>
                <c:ptCount val="2"/>
                <c:pt idx="0">
                  <c:v>73.365841943564348</c:v>
                </c:pt>
                <c:pt idx="1">
                  <c:v>73.365841943564348</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2006</c:v>
                </c:pt>
                <c:pt idx="1">
                  <c:v>2018</c:v>
                </c:pt>
              </c:numCache>
            </c:numRef>
          </c:cat>
          <c:val>
            <c:numRef>
              <c:f>Water!$P$99:$P$100</c:f>
              <c:numCache>
                <c:formatCode>0.0</c:formatCode>
                <c:ptCount val="2"/>
                <c:pt idx="0">
                  <c:v>9.5334144898416948</c:v>
                </c:pt>
                <c:pt idx="1">
                  <c:v>9.5334144898416948</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2006</c:v>
                </c:pt>
                <c:pt idx="1">
                  <c:v>2018</c:v>
                </c:pt>
              </c:numCache>
            </c:numRef>
          </c:cat>
          <c:val>
            <c:numRef>
              <c:f>Water!$Q$99:$Q$100</c:f>
              <c:numCache>
                <c:formatCode>0.0</c:formatCode>
                <c:ptCount val="2"/>
                <c:pt idx="0">
                  <c:v>17.100743566593962</c:v>
                </c:pt>
                <c:pt idx="1">
                  <c:v>17.100743566593962</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2006</c:v>
                </c:pt>
                <c:pt idx="1">
                  <c:v>2018</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2006</c:v>
                </c:pt>
                <c:pt idx="1">
                  <c:v>2018</c:v>
                </c:pt>
              </c:numCache>
            </c:numRef>
          </c:cat>
          <c:val>
            <c:numRef>
              <c:f>Water!$T$99:$T$100</c:f>
              <c:numCache>
                <c:formatCode>0.0</c:formatCode>
                <c:ptCount val="2"/>
                <c:pt idx="0">
                  <c:v>89.617902328866293</c:v>
                </c:pt>
                <c:pt idx="1">
                  <c:v>89.617902328866293</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2006</c:v>
                </c:pt>
                <c:pt idx="1">
                  <c:v>2018</c:v>
                </c:pt>
              </c:numCache>
            </c:numRef>
          </c:cat>
          <c:val>
            <c:numRef>
              <c:f>Water!$U$99:$U$100</c:f>
              <c:numCache>
                <c:formatCode>0.0</c:formatCode>
                <c:ptCount val="2"/>
                <c:pt idx="0">
                  <c:v>3.5400002998928581</c:v>
                </c:pt>
                <c:pt idx="1">
                  <c:v>3.5400002998928581</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2006</c:v>
                </c:pt>
                <c:pt idx="1">
                  <c:v>2018</c:v>
                </c:pt>
              </c:numCache>
            </c:numRef>
          </c:cat>
          <c:val>
            <c:numRef>
              <c:f>Water!$V$99:$V$100</c:f>
              <c:numCache>
                <c:formatCode>0.0</c:formatCode>
                <c:ptCount val="2"/>
                <c:pt idx="0">
                  <c:v>6.8420973712408539</c:v>
                </c:pt>
                <c:pt idx="1">
                  <c:v>6.8420973712408539</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2006</c:v>
                </c:pt>
                <c:pt idx="1">
                  <c:v>2018</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2006</c:v>
                </c:pt>
                <c:pt idx="1">
                  <c:v>2018</c:v>
                </c:pt>
              </c:numCache>
            </c:numRef>
          </c:cat>
          <c:val>
            <c:numRef>
              <c:f>Water!$Y$99:$Y$100</c:f>
              <c:numCache>
                <c:formatCode>0.0</c:formatCode>
                <c:ptCount val="2"/>
                <c:pt idx="0">
                  <c:v>97.254153709770847</c:v>
                </c:pt>
                <c:pt idx="1">
                  <c:v>97.254153709770847</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2006</c:v>
                </c:pt>
                <c:pt idx="1">
                  <c:v>2018</c:v>
                </c:pt>
              </c:numCache>
            </c:numRef>
          </c:cat>
          <c:val>
            <c:numRef>
              <c:f>Water!$Z$99:$Z$100</c:f>
              <c:numCache>
                <c:formatCode>0.0</c:formatCode>
                <c:ptCount val="2"/>
                <c:pt idx="0">
                  <c:v>0.78430769120782662</c:v>
                </c:pt>
                <c:pt idx="1">
                  <c:v>0.78430769120782662</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2006</c:v>
                </c:pt>
                <c:pt idx="1">
                  <c:v>2018</c:v>
                </c:pt>
              </c:numCache>
            </c:numRef>
          </c:cat>
          <c:val>
            <c:numRef>
              <c:f>Water!$AA$99:$AA$100</c:f>
              <c:numCache>
                <c:formatCode>0.0</c:formatCode>
                <c:ptCount val="2"/>
                <c:pt idx="0">
                  <c:v>1.9615385990213241</c:v>
                </c:pt>
                <c:pt idx="1">
                  <c:v>1.9615385990213241</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2006</c:v>
                </c:pt>
                <c:pt idx="1">
                  <c:v>2018</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2010</c:v>
                </c:pt>
                <c:pt idx="1">
                  <c:v>2014</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2010</c:v>
                </c:pt>
                <c:pt idx="1">
                  <c:v>2014</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2010</c:v>
                </c:pt>
                <c:pt idx="1">
                  <c:v>2014</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2010</c:v>
                </c:pt>
                <c:pt idx="1">
                  <c:v>2014</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2010</c:v>
                </c:pt>
                <c:pt idx="1">
                  <c:v>2014</c:v>
                </c:pt>
              </c:numCache>
            </c:numRef>
          </c:xVal>
          <c:yVal>
            <c:numRef>
              <c:f>Water!$H$205:$H$216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2010</c:v>
                </c:pt>
                <c:pt idx="1">
                  <c:v>2014</c:v>
                </c:pt>
              </c:numCache>
            </c:numRef>
          </c:xVal>
          <c:yVal>
            <c:numRef>
              <c:f>Water!$X$205:$X$216</c:f>
              <c:numCache>
                <c:formatCode>0.0</c:formatCode>
                <c:ptCount val="12"/>
                <c:pt idx="0">
                  <c:v>99.743019689479027</c:v>
                </c:pt>
                <c:pt idx="1">
                  <c:v>99.089490021752752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2010</c:v>
                </c:pt>
                <c:pt idx="1">
                  <c:v>2014</c:v>
                </c:pt>
              </c:numCache>
            </c:numRef>
          </c:xVal>
          <c:yVal>
            <c:numRef>
              <c:f>Water!$S$205:$S$216</c:f>
              <c:numCache>
                <c:formatCode>0.0</c:formatCode>
                <c:ptCount val="12"/>
                <c:pt idx="0">
                  <c:v>97.307606039512834</c:v>
                </c:pt>
                <c:pt idx="1">
                  <c:v>96.09672650457928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2010</c:v>
                </c:pt>
                <c:pt idx="1">
                  <c:v>2014</c:v>
                </c:pt>
              </c:numCache>
            </c:numRef>
          </c:xVal>
          <c:yVal>
            <c:numRef>
              <c:f>Water!$N$205:$N$216</c:f>
              <c:numCache>
                <c:formatCode>0.0</c:formatCode>
                <c:ptCount val="12"/>
                <c:pt idx="0">
                  <c:v>93.83218052282183</c:v>
                </c:pt>
                <c:pt idx="1">
                  <c:v>94.843917549482697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2010</c:v>
                </c:pt>
                <c:pt idx="1">
                  <c:v>2014</c:v>
                </c:pt>
              </c:numCache>
            </c:numRef>
          </c:xVal>
          <c:yVal>
            <c:numRef>
              <c:f>Water!$I$205:$I$216</c:f>
              <c:numCache>
                <c:formatCode>0.0</c:formatCode>
                <c:ptCount val="12"/>
                <c:pt idx="0">
                  <c:v>91.97111369418721</c:v>
                </c:pt>
                <c:pt idx="1">
                  <c:v>92.666107469131973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2010</c:v>
                </c:pt>
                <c:pt idx="1">
                  <c:v>2014</c:v>
                </c:pt>
              </c:numCache>
            </c:numRef>
          </c:xVal>
          <c:yVal>
            <c:numRef>
              <c:f>Water!$D$205:$D$216</c:f>
              <c:numCache>
                <c:formatCode>0.0</c:formatCode>
                <c:ptCount val="12"/>
                <c:pt idx="0">
                  <c:v>88.711215800457254</c:v>
                </c:pt>
                <c:pt idx="1">
                  <c:v>91.879008631340369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2006</c:v>
                </c:pt>
                <c:pt idx="1">
                  <c:v>2018</c:v>
                </c:pt>
              </c:numCache>
            </c:numRef>
          </c:cat>
          <c:val>
            <c:numRef>
              <c:f>Water!$E$199:$E$200</c:f>
              <c:numCache>
                <c:formatCode>0.0</c:formatCode>
                <c:ptCount val="2"/>
                <c:pt idx="0">
                  <c:v>78.060124510644528</c:v>
                </c:pt>
                <c:pt idx="1">
                  <c:v>78.060124510644528</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2006</c:v>
                </c:pt>
                <c:pt idx="1">
                  <c:v>2018</c:v>
                </c:pt>
              </c:numCache>
            </c:numRef>
          </c:cat>
          <c:val>
            <c:numRef>
              <c:f>Water!$F$199:$F$200</c:f>
              <c:numCache>
                <c:formatCode>0.0</c:formatCode>
                <c:ptCount val="2"/>
                <c:pt idx="0">
                  <c:v>12.234987705254287</c:v>
                </c:pt>
                <c:pt idx="1">
                  <c:v>12.234987705254287</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2006</c:v>
                </c:pt>
                <c:pt idx="1">
                  <c:v>2018</c:v>
                </c:pt>
              </c:numCache>
            </c:numRef>
          </c:cat>
          <c:val>
            <c:numRef>
              <c:f>Water!$G$199:$G$200</c:f>
              <c:numCache>
                <c:formatCode>0.0</c:formatCode>
                <c:ptCount val="2"/>
                <c:pt idx="0">
                  <c:v>9.7048877841011887</c:v>
                </c:pt>
                <c:pt idx="1">
                  <c:v>9.7048877841011887</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2006</c:v>
                </c:pt>
                <c:pt idx="1">
                  <c:v>2018</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2006</c:v>
                </c:pt>
                <c:pt idx="1">
                  <c:v>2018</c:v>
                </c:pt>
              </c:numCache>
            </c:numRef>
          </c:cat>
          <c:val>
            <c:numRef>
              <c:f>Water!$J$199:$J$200</c:f>
              <c:numCache>
                <c:formatCode>0.0</c:formatCode>
                <c:ptCount val="2"/>
                <c:pt idx="0">
                  <c:v>86.548697420305857</c:v>
                </c:pt>
                <c:pt idx="1">
                  <c:v>86.548697420305857</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2006</c:v>
                </c:pt>
                <c:pt idx="1">
                  <c:v>2018</c:v>
                </c:pt>
              </c:numCache>
            </c:numRef>
          </c:cat>
          <c:val>
            <c:numRef>
              <c:f>Water!$K$199:$K$200</c:f>
              <c:numCache>
                <c:formatCode>0.0</c:formatCode>
                <c:ptCount val="2"/>
                <c:pt idx="0">
                  <c:v>5.769913161353724</c:v>
                </c:pt>
                <c:pt idx="1">
                  <c:v>5.769913161353724</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2006</c:v>
                </c:pt>
                <c:pt idx="1">
                  <c:v>2018</c:v>
                </c:pt>
              </c:numCache>
            </c:numRef>
          </c:cat>
          <c:val>
            <c:numRef>
              <c:f>Water!$L$199:$L$200</c:f>
              <c:numCache>
                <c:formatCode>0.0</c:formatCode>
                <c:ptCount val="2"/>
                <c:pt idx="0">
                  <c:v>7.6813894183404159</c:v>
                </c:pt>
                <c:pt idx="1">
                  <c:v>7.6813894183404159</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2006</c:v>
                </c:pt>
                <c:pt idx="1">
                  <c:v>2018</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2006</c:v>
                </c:pt>
                <c:pt idx="1">
                  <c:v>2018</c:v>
                </c:pt>
              </c:numCache>
            </c:numRef>
          </c:cat>
          <c:val>
            <c:numRef>
              <c:f>Water!$O$199:$O$200</c:f>
              <c:numCache>
                <c:formatCode>0.0</c:formatCode>
                <c:ptCount val="2"/>
                <c:pt idx="0">
                  <c:v>91.97959781024845</c:v>
                </c:pt>
                <c:pt idx="1">
                  <c:v>91.97959781024845</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2006</c:v>
                </c:pt>
                <c:pt idx="1">
                  <c:v>2018</c:v>
                </c:pt>
              </c:numCache>
            </c:numRef>
          </c:cat>
          <c:val>
            <c:numRef>
              <c:f>Water!$P$199:$P$200</c:f>
              <c:numCache>
                <c:formatCode>0.0</c:formatCode>
                <c:ptCount val="2"/>
                <c:pt idx="0">
                  <c:v>2.3584512259038064</c:v>
                </c:pt>
                <c:pt idx="1">
                  <c:v>2.3584512259038064</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2006</c:v>
                </c:pt>
                <c:pt idx="1">
                  <c:v>2018</c:v>
                </c:pt>
              </c:numCache>
            </c:numRef>
          </c:cat>
          <c:val>
            <c:numRef>
              <c:f>Water!$Q$199:$Q$200</c:f>
              <c:numCache>
                <c:formatCode>0.0</c:formatCode>
                <c:ptCount val="2"/>
                <c:pt idx="0">
                  <c:v>5.6619509638477439</c:v>
                </c:pt>
                <c:pt idx="1">
                  <c:v>5.6619509638477439</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2006</c:v>
                </c:pt>
                <c:pt idx="1">
                  <c:v>2018</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2006</c:v>
                </c:pt>
                <c:pt idx="1">
                  <c:v>2018</c:v>
                </c:pt>
              </c:numCache>
            </c:numRef>
          </c:cat>
          <c:val>
            <c:numRef>
              <c:f>Water!$T$199:$T$200</c:f>
              <c:numCache>
                <c:formatCode>0.0</c:formatCode>
                <c:ptCount val="2"/>
                <c:pt idx="0">
                  <c:v>95.590091359917508</c:v>
                </c:pt>
                <c:pt idx="1">
                  <c:v>95.590091359917508</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2006</c:v>
                </c:pt>
                <c:pt idx="1">
                  <c:v>2018</c:v>
                </c:pt>
              </c:numCache>
            </c:numRef>
          </c:cat>
          <c:val>
            <c:numRef>
              <c:f>Water!$U$199:$U$200</c:f>
              <c:numCache>
                <c:formatCode>0.0</c:formatCode>
                <c:ptCount val="2"/>
                <c:pt idx="0">
                  <c:v>1.1120749121285352</c:v>
                </c:pt>
                <c:pt idx="1">
                  <c:v>1.1120749121285352</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2006</c:v>
                </c:pt>
                <c:pt idx="1">
                  <c:v>2018</c:v>
                </c:pt>
              </c:numCache>
            </c:numRef>
          </c:cat>
          <c:val>
            <c:numRef>
              <c:f>Water!$V$199:$V$200</c:f>
              <c:numCache>
                <c:formatCode>0.0</c:formatCode>
                <c:ptCount val="2"/>
                <c:pt idx="0">
                  <c:v>3.2978337279539574</c:v>
                </c:pt>
                <c:pt idx="1">
                  <c:v>3.2978337279539574</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2006</c:v>
                </c:pt>
                <c:pt idx="1">
                  <c:v>2018</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2006</c:v>
                </c:pt>
                <c:pt idx="1">
                  <c:v>2018</c:v>
                </c:pt>
              </c:numCache>
            </c:numRef>
          </c:cat>
          <c:val>
            <c:numRef>
              <c:f>Water!$Y$199:$Y$200</c:f>
              <c:numCache>
                <c:formatCode>0.0</c:formatCode>
                <c:ptCount val="2"/>
                <c:pt idx="0">
                  <c:v>98.968881708765622</c:v>
                </c:pt>
                <c:pt idx="1">
                  <c:v>98.968881708765622</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2006</c:v>
                </c:pt>
                <c:pt idx="1">
                  <c:v>2018</c:v>
                </c:pt>
              </c:numCache>
            </c:numRef>
          </c:cat>
          <c:val>
            <c:numRef>
              <c:f>Water!$Z$199:$Z$200</c:f>
              <c:numCache>
                <c:formatCode>0.0</c:formatCode>
                <c:ptCount val="2"/>
                <c:pt idx="0">
                  <c:v>0.44737314685027435</c:v>
                </c:pt>
                <c:pt idx="1">
                  <c:v>0.44737314685027435</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2006</c:v>
                </c:pt>
                <c:pt idx="1">
                  <c:v>2018</c:v>
                </c:pt>
              </c:numCache>
            </c:numRef>
          </c:cat>
          <c:val>
            <c:numRef>
              <c:f>Water!$AA$199:$AA$200</c:f>
              <c:numCache>
                <c:formatCode>0.0</c:formatCode>
                <c:ptCount val="2"/>
                <c:pt idx="0">
                  <c:v>0.5837451443841104</c:v>
                </c:pt>
                <c:pt idx="1">
                  <c:v>0.5837451443841104</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2006</c:v>
                </c:pt>
                <c:pt idx="1">
                  <c:v>2018</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2010</c:v>
                </c:pt>
                <c:pt idx="1">
                  <c:v>2014</c:v>
                </c:pt>
              </c:numCache>
            </c:numRef>
          </c:xVal>
          <c:yVal>
            <c:numRef>
              <c:f>Water!$AB$305:$AB$316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2010</c:v>
                </c:pt>
                <c:pt idx="1">
                  <c:v>2014</c:v>
                </c:pt>
              </c:numCache>
            </c:numRef>
          </c:xVal>
          <c:yVal>
            <c:numRef>
              <c:f>Water!$W$305:$W$316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2010</c:v>
                </c:pt>
                <c:pt idx="1">
                  <c:v>2014</c:v>
                </c:pt>
              </c:numCache>
            </c:numRef>
          </c:xVal>
          <c:yVal>
            <c:numRef>
              <c:f>Water!$R$305:$R$316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2010</c:v>
                </c:pt>
                <c:pt idx="1">
                  <c:v>2014</c:v>
                </c:pt>
              </c:numCache>
            </c:numRef>
          </c:xVal>
          <c:yVal>
            <c:numRef>
              <c:f>Water!$M$305:$M$316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2010</c:v>
                </c:pt>
                <c:pt idx="1">
                  <c:v>2014</c:v>
                </c:pt>
              </c:numCache>
            </c:numRef>
          </c:xVal>
          <c:yVal>
            <c:numRef>
              <c:f>Water!$H$305:$H$316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2010</c:v>
                </c:pt>
                <c:pt idx="1">
                  <c:v>2014</c:v>
                </c:pt>
              </c:numCache>
            </c:numRef>
          </c:xVal>
          <c:yVal>
            <c:numRef>
              <c:f>Water!$X$305:$X$316</c:f>
              <c:numCache>
                <c:formatCode>0.0</c:formatCode>
                <c:ptCount val="12"/>
                <c:pt idx="0">
                  <c:v>96.053384559995308</c:v>
                </c:pt>
                <c:pt idx="1">
                  <c:v>96.309237397881304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2010</c:v>
                </c:pt>
                <c:pt idx="1">
                  <c:v>2014</c:v>
                </c:pt>
              </c:numCache>
            </c:numRef>
          </c:xVal>
          <c:yVal>
            <c:numRef>
              <c:f>Water!$S$305:$S$316</c:f>
              <c:numCache>
                <c:formatCode>0.0</c:formatCode>
                <c:ptCount val="12"/>
                <c:pt idx="0">
                  <c:v>79.219673572874328</c:v>
                </c:pt>
                <c:pt idx="1">
                  <c:v>88.429818025555434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2010</c:v>
                </c:pt>
                <c:pt idx="1">
                  <c:v>2014</c:v>
                </c:pt>
              </c:numCache>
            </c:numRef>
          </c:xVal>
          <c:yVal>
            <c:numRef>
              <c:f>Water!$N$305:$N$316</c:f>
              <c:numCache>
                <c:formatCode>0.0</c:formatCode>
                <c:ptCount val="12"/>
                <c:pt idx="0">
                  <c:v>64.514778163876542</c:v>
                </c:pt>
                <c:pt idx="1">
                  <c:v>75.356818754816615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2010</c:v>
                </c:pt>
                <c:pt idx="1">
                  <c:v>2014</c:v>
                </c:pt>
              </c:numCache>
            </c:numRef>
          </c:xVal>
          <c:yVal>
            <c:numRef>
              <c:f>Water!$I$305:$I$316</c:f>
              <c:numCache>
                <c:formatCode>0.0</c:formatCode>
                <c:ptCount val="12"/>
                <c:pt idx="0">
                  <c:v>64.058907751486927</c:v>
                </c:pt>
                <c:pt idx="1">
                  <c:v>61.999069162545837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2010</c:v>
                </c:pt>
                <c:pt idx="1">
                  <c:v>2014</c:v>
                </c:pt>
              </c:numCache>
            </c:numRef>
          </c:xVal>
          <c:yVal>
            <c:numRef>
              <c:f>Water!$D$305:$D$316</c:f>
              <c:numCache>
                <c:formatCode>0.0</c:formatCode>
                <c:ptCount val="12"/>
                <c:pt idx="0">
                  <c:v>71.321950462777039</c:v>
                </c:pt>
                <c:pt idx="1">
                  <c:v>58.662438241432227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2006</c:v>
                </c:pt>
                <c:pt idx="1">
                  <c:v>2018</c:v>
                </c:pt>
              </c:numCache>
            </c:numRef>
          </c:cat>
          <c:val>
            <c:numRef>
              <c:f>Water!$E$299:$E$300</c:f>
              <c:numCache>
                <c:formatCode>0.0</c:formatCode>
                <c:ptCount val="2"/>
                <c:pt idx="0">
                  <c:v>40.555129275713291</c:v>
                </c:pt>
                <c:pt idx="1">
                  <c:v>40.555129275713291</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2006</c:v>
                </c:pt>
                <c:pt idx="1">
                  <c:v>2018</c:v>
                </c:pt>
              </c:numCache>
            </c:numRef>
          </c:cat>
          <c:val>
            <c:numRef>
              <c:f>Water!$F$299:$F$300</c:f>
              <c:numCache>
                <c:formatCode>0.0</c:formatCode>
                <c:ptCount val="2"/>
                <c:pt idx="0">
                  <c:v>24.437065076391342</c:v>
                </c:pt>
                <c:pt idx="1">
                  <c:v>24.437065076391342</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2006</c:v>
                </c:pt>
                <c:pt idx="1">
                  <c:v>2018</c:v>
                </c:pt>
              </c:numCache>
            </c:numRef>
          </c:cat>
          <c:val>
            <c:numRef>
              <c:f>Water!$G$299:$G$300</c:f>
              <c:numCache>
                <c:formatCode>0.0</c:formatCode>
                <c:ptCount val="2"/>
                <c:pt idx="0">
                  <c:v>35.007805647895367</c:v>
                </c:pt>
                <c:pt idx="1">
                  <c:v>35.007805647895367</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2006</c:v>
                </c:pt>
                <c:pt idx="1">
                  <c:v>2018</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2006</c:v>
                </c:pt>
                <c:pt idx="1">
                  <c:v>2018</c:v>
                </c:pt>
              </c:numCache>
            </c:numRef>
          </c:cat>
          <c:val>
            <c:numRef>
              <c:f>Water!$J$299:$J$300</c:f>
              <c:numCache>
                <c:formatCode>0.0</c:formatCode>
                <c:ptCount val="2"/>
                <c:pt idx="0">
                  <c:v>42.513052714257554</c:v>
                </c:pt>
                <c:pt idx="1">
                  <c:v>42.513052714257554</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2006</c:v>
                </c:pt>
                <c:pt idx="1">
                  <c:v>2018</c:v>
                </c:pt>
              </c:numCache>
            </c:numRef>
          </c:cat>
          <c:val>
            <c:numRef>
              <c:f>Water!$K$299:$K$300</c:f>
              <c:numCache>
                <c:formatCode>0.0</c:formatCode>
                <c:ptCount val="2"/>
                <c:pt idx="0">
                  <c:v>20.515935742758828</c:v>
                </c:pt>
                <c:pt idx="1">
                  <c:v>20.515935742758828</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2006</c:v>
                </c:pt>
                <c:pt idx="1">
                  <c:v>2018</c:v>
                </c:pt>
              </c:numCache>
            </c:numRef>
          </c:cat>
          <c:val>
            <c:numRef>
              <c:f>Water!$L$299:$L$300</c:f>
              <c:numCache>
                <c:formatCode>0.0</c:formatCode>
                <c:ptCount val="2"/>
                <c:pt idx="0">
                  <c:v>36.971011542983618</c:v>
                </c:pt>
                <c:pt idx="1">
                  <c:v>36.971011542983618</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2006</c:v>
                </c:pt>
                <c:pt idx="1">
                  <c:v>2018</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2006</c:v>
                </c:pt>
                <c:pt idx="1">
                  <c:v>2018</c:v>
                </c:pt>
              </c:numCache>
            </c:numRef>
          </c:cat>
          <c:val>
            <c:numRef>
              <c:f>Water!$O$299:$O$300</c:f>
              <c:numCache>
                <c:formatCode>0.0</c:formatCode>
                <c:ptCount val="2"/>
                <c:pt idx="0">
                  <c:v>54.8646338913574</c:v>
                </c:pt>
                <c:pt idx="1">
                  <c:v>54.8646338913574</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2006</c:v>
                </c:pt>
                <c:pt idx="1">
                  <c:v>2018</c:v>
                </c:pt>
              </c:numCache>
            </c:numRef>
          </c:cat>
          <c:val>
            <c:numRef>
              <c:f>Water!$P$299:$P$300</c:f>
              <c:numCache>
                <c:formatCode>0.0</c:formatCode>
                <c:ptCount val="2"/>
                <c:pt idx="0">
                  <c:v>15.071164567989188</c:v>
                </c:pt>
                <c:pt idx="1">
                  <c:v>15.071164567989188</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2006</c:v>
                </c:pt>
                <c:pt idx="1">
                  <c:v>2018</c:v>
                </c:pt>
              </c:numCache>
            </c:numRef>
          </c:cat>
          <c:val>
            <c:numRef>
              <c:f>Water!$Q$299:$Q$300</c:f>
              <c:numCache>
                <c:formatCode>0.0</c:formatCode>
                <c:ptCount val="2"/>
                <c:pt idx="0">
                  <c:v>30.064201540653414</c:v>
                </c:pt>
                <c:pt idx="1">
                  <c:v>30.064201540653414</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2006</c:v>
                </c:pt>
                <c:pt idx="1">
                  <c:v>2018</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2006</c:v>
                </c:pt>
                <c:pt idx="1">
                  <c:v>2018</c:v>
                </c:pt>
              </c:numCache>
            </c:numRef>
          </c:cat>
          <c:val>
            <c:numRef>
              <c:f>Water!$T$299:$T$300</c:f>
              <c:numCache>
                <c:formatCode>0.0</c:formatCode>
                <c:ptCount val="2"/>
                <c:pt idx="0">
                  <c:v>76.448168168883981</c:v>
                </c:pt>
                <c:pt idx="1">
                  <c:v>76.448168168883981</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2006</c:v>
                </c:pt>
                <c:pt idx="1">
                  <c:v>2018</c:v>
                </c:pt>
              </c:numCache>
            </c:numRef>
          </c:cat>
          <c:val>
            <c:numRef>
              <c:f>Water!$U$299:$U$300</c:f>
              <c:numCache>
                <c:formatCode>0.0</c:formatCode>
                <c:ptCount val="2"/>
                <c:pt idx="0">
                  <c:v>7.3765776303309076</c:v>
                </c:pt>
                <c:pt idx="1">
                  <c:v>7.3765776303309076</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2006</c:v>
                </c:pt>
                <c:pt idx="1">
                  <c:v>2018</c:v>
                </c:pt>
              </c:numCache>
            </c:numRef>
          </c:cat>
          <c:val>
            <c:numRef>
              <c:f>Water!$V$299:$V$300</c:f>
              <c:numCache>
                <c:formatCode>0.0</c:formatCode>
                <c:ptCount val="2"/>
                <c:pt idx="0">
                  <c:v>16.175254200785105</c:v>
                </c:pt>
                <c:pt idx="1">
                  <c:v>16.175254200785105</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2006</c:v>
                </c:pt>
                <c:pt idx="1">
                  <c:v>2018</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2006</c:v>
                </c:pt>
                <c:pt idx="1">
                  <c:v>2018</c:v>
                </c:pt>
              </c:numCache>
            </c:numRef>
          </c:cat>
          <c:val>
            <c:numRef>
              <c:f>Water!$Y$299:$Y$300</c:f>
              <c:numCache>
                <c:formatCode>0.0</c:formatCode>
                <c:ptCount val="2"/>
                <c:pt idx="0">
                  <c:v>94.642410003275302</c:v>
                </c:pt>
                <c:pt idx="1">
                  <c:v>94.642410003275302</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2006</c:v>
                </c:pt>
                <c:pt idx="1">
                  <c:v>2018</c:v>
                </c:pt>
              </c:numCache>
            </c:numRef>
          </c:cat>
          <c:val>
            <c:numRef>
              <c:f>Water!$Z$299:$Z$300</c:f>
              <c:numCache>
                <c:formatCode>0.0</c:formatCode>
                <c:ptCount val="2"/>
                <c:pt idx="0">
                  <c:v>1.5389009756630077</c:v>
                </c:pt>
                <c:pt idx="1">
                  <c:v>1.5389009756630077</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2006</c:v>
                </c:pt>
                <c:pt idx="1">
                  <c:v>2018</c:v>
                </c:pt>
              </c:numCache>
            </c:numRef>
          </c:cat>
          <c:val>
            <c:numRef>
              <c:f>Water!$AA$299:$AA$300</c:f>
              <c:numCache>
                <c:formatCode>0.0</c:formatCode>
                <c:ptCount val="2"/>
                <c:pt idx="0">
                  <c:v>3.8186890210616866</c:v>
                </c:pt>
                <c:pt idx="1">
                  <c:v>3.8186890210616866</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2006</c:v>
                </c:pt>
                <c:pt idx="1">
                  <c:v>2018</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2006</c:v>
                </c:pt>
                <c:pt idx="1">
                  <c:v>2018</c:v>
                </c:pt>
              </c:numCache>
            </c:numRef>
          </c:cat>
          <c:val>
            <c:numRef>
              <c:f>Water!$E$299:$E$300</c:f>
              <c:numCache>
                <c:formatCode>0.0</c:formatCode>
                <c:ptCount val="2"/>
                <c:pt idx="0">
                  <c:v>40.555129275713291</c:v>
                </c:pt>
                <c:pt idx="1">
                  <c:v>40.555129275713291</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2006</c:v>
                </c:pt>
                <c:pt idx="1">
                  <c:v>2018</c:v>
                </c:pt>
              </c:numCache>
            </c:numRef>
          </c:cat>
          <c:val>
            <c:numRef>
              <c:f>Water!$F$299:$F$300</c:f>
              <c:numCache>
                <c:formatCode>0.0</c:formatCode>
                <c:ptCount val="2"/>
                <c:pt idx="0">
                  <c:v>24.437065076391342</c:v>
                </c:pt>
                <c:pt idx="1">
                  <c:v>24.437065076391342</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2006</c:v>
                </c:pt>
                <c:pt idx="1">
                  <c:v>2018</c:v>
                </c:pt>
              </c:numCache>
            </c:numRef>
          </c:cat>
          <c:val>
            <c:numRef>
              <c:f>Water!$G$299:$G$300</c:f>
              <c:numCache>
                <c:formatCode>0.0</c:formatCode>
                <c:ptCount val="2"/>
                <c:pt idx="0">
                  <c:v>35.007805647895367</c:v>
                </c:pt>
                <c:pt idx="1">
                  <c:v>35.007805647895367</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2006</c:v>
                </c:pt>
                <c:pt idx="1">
                  <c:v>2018</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2006</c:v>
                </c:pt>
                <c:pt idx="1">
                  <c:v>2018</c:v>
                </c:pt>
              </c:numCache>
            </c:numRef>
          </c:cat>
          <c:val>
            <c:numRef>
              <c:f>Water!$J$299:$J$300</c:f>
              <c:numCache>
                <c:formatCode>0.0</c:formatCode>
                <c:ptCount val="2"/>
                <c:pt idx="0">
                  <c:v>42.513052714257554</c:v>
                </c:pt>
                <c:pt idx="1">
                  <c:v>42.513052714257554</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2006</c:v>
                </c:pt>
                <c:pt idx="1">
                  <c:v>2018</c:v>
                </c:pt>
              </c:numCache>
            </c:numRef>
          </c:cat>
          <c:val>
            <c:numRef>
              <c:f>Water!$K$299:$K$300</c:f>
              <c:numCache>
                <c:formatCode>0.0</c:formatCode>
                <c:ptCount val="2"/>
                <c:pt idx="0">
                  <c:v>20.515935742758828</c:v>
                </c:pt>
                <c:pt idx="1">
                  <c:v>20.515935742758828</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2006</c:v>
                </c:pt>
                <c:pt idx="1">
                  <c:v>2018</c:v>
                </c:pt>
              </c:numCache>
            </c:numRef>
          </c:cat>
          <c:val>
            <c:numRef>
              <c:f>Water!$L$299:$L$300</c:f>
              <c:numCache>
                <c:formatCode>0.0</c:formatCode>
                <c:ptCount val="2"/>
                <c:pt idx="0">
                  <c:v>36.971011542983618</c:v>
                </c:pt>
                <c:pt idx="1">
                  <c:v>36.971011542983618</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2006</c:v>
                </c:pt>
                <c:pt idx="1">
                  <c:v>2018</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2006</c:v>
                </c:pt>
                <c:pt idx="1">
                  <c:v>2018</c:v>
                </c:pt>
              </c:numCache>
            </c:numRef>
          </c:cat>
          <c:val>
            <c:numRef>
              <c:f>Water!$O$299:$O$300</c:f>
              <c:numCache>
                <c:formatCode>0.0</c:formatCode>
                <c:ptCount val="2"/>
                <c:pt idx="0">
                  <c:v>54.8646338913574</c:v>
                </c:pt>
                <c:pt idx="1">
                  <c:v>54.8646338913574</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2006</c:v>
                </c:pt>
                <c:pt idx="1">
                  <c:v>2018</c:v>
                </c:pt>
              </c:numCache>
            </c:numRef>
          </c:cat>
          <c:val>
            <c:numRef>
              <c:f>Water!$P$299:$P$300</c:f>
              <c:numCache>
                <c:formatCode>0.0</c:formatCode>
                <c:ptCount val="2"/>
                <c:pt idx="0">
                  <c:v>15.071164567989188</c:v>
                </c:pt>
                <c:pt idx="1">
                  <c:v>15.071164567989188</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2006</c:v>
                </c:pt>
                <c:pt idx="1">
                  <c:v>2018</c:v>
                </c:pt>
              </c:numCache>
            </c:numRef>
          </c:cat>
          <c:val>
            <c:numRef>
              <c:f>Water!$Q$299:$Q$300</c:f>
              <c:numCache>
                <c:formatCode>0.0</c:formatCode>
                <c:ptCount val="2"/>
                <c:pt idx="0">
                  <c:v>30.064201540653414</c:v>
                </c:pt>
                <c:pt idx="1">
                  <c:v>30.064201540653414</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2006</c:v>
                </c:pt>
                <c:pt idx="1">
                  <c:v>2018</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2006</c:v>
                </c:pt>
                <c:pt idx="1">
                  <c:v>2018</c:v>
                </c:pt>
              </c:numCache>
            </c:numRef>
          </c:cat>
          <c:val>
            <c:numRef>
              <c:f>Water!$T$299:$T$300</c:f>
              <c:numCache>
                <c:formatCode>0.0</c:formatCode>
                <c:ptCount val="2"/>
                <c:pt idx="0">
                  <c:v>76.448168168883981</c:v>
                </c:pt>
                <c:pt idx="1">
                  <c:v>76.448168168883981</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2006</c:v>
                </c:pt>
                <c:pt idx="1">
                  <c:v>2018</c:v>
                </c:pt>
              </c:numCache>
            </c:numRef>
          </c:cat>
          <c:val>
            <c:numRef>
              <c:f>Water!$U$299:$U$300</c:f>
              <c:numCache>
                <c:formatCode>0.0</c:formatCode>
                <c:ptCount val="2"/>
                <c:pt idx="0">
                  <c:v>7.3765776303309076</c:v>
                </c:pt>
                <c:pt idx="1">
                  <c:v>7.3765776303309076</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2006</c:v>
                </c:pt>
                <c:pt idx="1">
                  <c:v>2018</c:v>
                </c:pt>
              </c:numCache>
            </c:numRef>
          </c:cat>
          <c:val>
            <c:numRef>
              <c:f>Water!$V$299:$V$300</c:f>
              <c:numCache>
                <c:formatCode>0.0</c:formatCode>
                <c:ptCount val="2"/>
                <c:pt idx="0">
                  <c:v>16.175254200785105</c:v>
                </c:pt>
                <c:pt idx="1">
                  <c:v>16.175254200785105</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2006</c:v>
                </c:pt>
                <c:pt idx="1">
                  <c:v>2018</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2006</c:v>
                </c:pt>
                <c:pt idx="1">
                  <c:v>2018</c:v>
                </c:pt>
              </c:numCache>
            </c:numRef>
          </c:cat>
          <c:val>
            <c:numRef>
              <c:f>Water!$Y$299:$Y$300</c:f>
              <c:numCache>
                <c:formatCode>0.0</c:formatCode>
                <c:ptCount val="2"/>
                <c:pt idx="0">
                  <c:v>94.642410003275302</c:v>
                </c:pt>
                <c:pt idx="1">
                  <c:v>94.642410003275302</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2006</c:v>
                </c:pt>
                <c:pt idx="1">
                  <c:v>2018</c:v>
                </c:pt>
              </c:numCache>
            </c:numRef>
          </c:cat>
          <c:val>
            <c:numRef>
              <c:f>Water!$Z$299:$Z$300</c:f>
              <c:numCache>
                <c:formatCode>0.0</c:formatCode>
                <c:ptCount val="2"/>
                <c:pt idx="0">
                  <c:v>1.5389009756630077</c:v>
                </c:pt>
                <c:pt idx="1">
                  <c:v>1.5389009756630077</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2006</c:v>
                </c:pt>
                <c:pt idx="1">
                  <c:v>2018</c:v>
                </c:pt>
              </c:numCache>
            </c:numRef>
          </c:cat>
          <c:val>
            <c:numRef>
              <c:f>Water!$AA$299:$AA$300</c:f>
              <c:numCache>
                <c:formatCode>0.0</c:formatCode>
                <c:ptCount val="2"/>
                <c:pt idx="0">
                  <c:v>3.8186890210616866</c:v>
                </c:pt>
                <c:pt idx="1">
                  <c:v>3.8186890210616866</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2006</c:v>
                </c:pt>
                <c:pt idx="1">
                  <c:v>2018</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2006</c:v>
                </c:pt>
                <c:pt idx="1">
                  <c:v>2018</c:v>
                </c:pt>
              </c:numCache>
            </c:numRef>
          </c:cat>
          <c:val>
            <c:numRef>
              <c:f>Water!$E$99:$E$100</c:f>
              <c:numCache>
                <c:formatCode>0.0</c:formatCode>
                <c:ptCount val="2"/>
                <c:pt idx="0">
                  <c:v>41.158336099390745</c:v>
                </c:pt>
                <c:pt idx="1">
                  <c:v>41.158336099390745</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2006</c:v>
                </c:pt>
                <c:pt idx="1">
                  <c:v>2018</c:v>
                </c:pt>
              </c:numCache>
            </c:numRef>
          </c:cat>
          <c:val>
            <c:numRef>
              <c:f>Water!$F$99:$F$100</c:f>
              <c:numCache>
                <c:formatCode>0.0</c:formatCode>
                <c:ptCount val="2"/>
                <c:pt idx="0">
                  <c:v>23.353162488996006</c:v>
                </c:pt>
                <c:pt idx="1">
                  <c:v>23.353162488996006</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2006</c:v>
                </c:pt>
                <c:pt idx="1">
                  <c:v>2018</c:v>
                </c:pt>
              </c:numCache>
            </c:numRef>
          </c:cat>
          <c:val>
            <c:numRef>
              <c:f>Water!$G$99:$G$100</c:f>
              <c:numCache>
                <c:formatCode>0.0</c:formatCode>
                <c:ptCount val="2"/>
                <c:pt idx="0">
                  <c:v>35.488501411613242</c:v>
                </c:pt>
                <c:pt idx="1">
                  <c:v>35.488501411613242</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2006</c:v>
                </c:pt>
                <c:pt idx="1">
                  <c:v>2018</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2006</c:v>
                </c:pt>
                <c:pt idx="1">
                  <c:v>2018</c:v>
                </c:pt>
              </c:numCache>
            </c:numRef>
          </c:cat>
          <c:val>
            <c:numRef>
              <c:f>Water!$J$99:$J$100</c:f>
              <c:numCache>
                <c:formatCode>0.0</c:formatCode>
                <c:ptCount val="2"/>
                <c:pt idx="0">
                  <c:v>51.365768122061247</c:v>
                </c:pt>
                <c:pt idx="1">
                  <c:v>51.365768122061247</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2006</c:v>
                </c:pt>
                <c:pt idx="1">
                  <c:v>2018</c:v>
                </c:pt>
              </c:numCache>
            </c:numRef>
          </c:cat>
          <c:val>
            <c:numRef>
              <c:f>Water!$K$99:$K$100</c:f>
              <c:numCache>
                <c:formatCode>0.0</c:formatCode>
                <c:ptCount val="2"/>
                <c:pt idx="0">
                  <c:v>17.674242794687736</c:v>
                </c:pt>
                <c:pt idx="1">
                  <c:v>17.674242794687736</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2006</c:v>
                </c:pt>
                <c:pt idx="1">
                  <c:v>2018</c:v>
                </c:pt>
              </c:numCache>
            </c:numRef>
          </c:cat>
          <c:val>
            <c:numRef>
              <c:f>Water!$L$99:$L$100</c:f>
              <c:numCache>
                <c:formatCode>0.0</c:formatCode>
                <c:ptCount val="2"/>
                <c:pt idx="0">
                  <c:v>30.959989083251017</c:v>
                </c:pt>
                <c:pt idx="1">
                  <c:v>30.959989083251017</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2006</c:v>
                </c:pt>
                <c:pt idx="1">
                  <c:v>2018</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2006</c:v>
                </c:pt>
                <c:pt idx="1">
                  <c:v>2018</c:v>
                </c:pt>
              </c:numCache>
            </c:numRef>
          </c:cat>
          <c:val>
            <c:numRef>
              <c:f>Water!$O$99:$O$100</c:f>
              <c:numCache>
                <c:formatCode>0.0</c:formatCode>
                <c:ptCount val="2"/>
                <c:pt idx="0">
                  <c:v>73.365841943564348</c:v>
                </c:pt>
                <c:pt idx="1">
                  <c:v>73.365841943564348</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2006</c:v>
                </c:pt>
                <c:pt idx="1">
                  <c:v>2018</c:v>
                </c:pt>
              </c:numCache>
            </c:numRef>
          </c:cat>
          <c:val>
            <c:numRef>
              <c:f>Water!$P$99:$P$100</c:f>
              <c:numCache>
                <c:formatCode>0.0</c:formatCode>
                <c:ptCount val="2"/>
                <c:pt idx="0">
                  <c:v>9.5334144898416948</c:v>
                </c:pt>
                <c:pt idx="1">
                  <c:v>9.5334144898416948</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2006</c:v>
                </c:pt>
                <c:pt idx="1">
                  <c:v>2018</c:v>
                </c:pt>
              </c:numCache>
            </c:numRef>
          </c:cat>
          <c:val>
            <c:numRef>
              <c:f>Water!$Q$99:$Q$100</c:f>
              <c:numCache>
                <c:formatCode>0.0</c:formatCode>
                <c:ptCount val="2"/>
                <c:pt idx="0">
                  <c:v>17.100743566593962</c:v>
                </c:pt>
                <c:pt idx="1">
                  <c:v>17.100743566593962</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2006</c:v>
                </c:pt>
                <c:pt idx="1">
                  <c:v>2018</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2006</c:v>
                </c:pt>
                <c:pt idx="1">
                  <c:v>2018</c:v>
                </c:pt>
              </c:numCache>
            </c:numRef>
          </c:cat>
          <c:val>
            <c:numRef>
              <c:f>Water!$T$99:$T$100</c:f>
              <c:numCache>
                <c:formatCode>0.0</c:formatCode>
                <c:ptCount val="2"/>
                <c:pt idx="0">
                  <c:v>89.617902328866293</c:v>
                </c:pt>
                <c:pt idx="1">
                  <c:v>89.617902328866293</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2006</c:v>
                </c:pt>
                <c:pt idx="1">
                  <c:v>2018</c:v>
                </c:pt>
              </c:numCache>
            </c:numRef>
          </c:cat>
          <c:val>
            <c:numRef>
              <c:f>Water!$U$99:$U$100</c:f>
              <c:numCache>
                <c:formatCode>0.0</c:formatCode>
                <c:ptCount val="2"/>
                <c:pt idx="0">
                  <c:v>3.5400002998928581</c:v>
                </c:pt>
                <c:pt idx="1">
                  <c:v>3.5400002998928581</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2006</c:v>
                </c:pt>
                <c:pt idx="1">
                  <c:v>2018</c:v>
                </c:pt>
              </c:numCache>
            </c:numRef>
          </c:cat>
          <c:val>
            <c:numRef>
              <c:f>Water!$V$99:$V$100</c:f>
              <c:numCache>
                <c:formatCode>0.0</c:formatCode>
                <c:ptCount val="2"/>
                <c:pt idx="0">
                  <c:v>6.8420973712408539</c:v>
                </c:pt>
                <c:pt idx="1">
                  <c:v>6.8420973712408539</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2006</c:v>
                </c:pt>
                <c:pt idx="1">
                  <c:v>2018</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2006</c:v>
                </c:pt>
                <c:pt idx="1">
                  <c:v>2018</c:v>
                </c:pt>
              </c:numCache>
            </c:numRef>
          </c:cat>
          <c:val>
            <c:numRef>
              <c:f>Water!$Y$99:$Y$100</c:f>
              <c:numCache>
                <c:formatCode>0.0</c:formatCode>
                <c:ptCount val="2"/>
                <c:pt idx="0">
                  <c:v>97.254153709770847</c:v>
                </c:pt>
                <c:pt idx="1">
                  <c:v>97.254153709770847</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2006</c:v>
                </c:pt>
                <c:pt idx="1">
                  <c:v>2018</c:v>
                </c:pt>
              </c:numCache>
            </c:numRef>
          </c:cat>
          <c:val>
            <c:numRef>
              <c:f>Water!$Z$99:$Z$100</c:f>
              <c:numCache>
                <c:formatCode>0.0</c:formatCode>
                <c:ptCount val="2"/>
                <c:pt idx="0">
                  <c:v>0.78430769120782662</c:v>
                </c:pt>
                <c:pt idx="1">
                  <c:v>0.78430769120782662</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2006</c:v>
                </c:pt>
                <c:pt idx="1">
                  <c:v>2018</c:v>
                </c:pt>
              </c:numCache>
            </c:numRef>
          </c:cat>
          <c:val>
            <c:numRef>
              <c:f>Water!$AA$99:$AA$100</c:f>
              <c:numCache>
                <c:formatCode>0.0</c:formatCode>
                <c:ptCount val="2"/>
                <c:pt idx="0">
                  <c:v>1.9615385990213241</c:v>
                </c:pt>
                <c:pt idx="1">
                  <c:v>1.9615385990213241</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2006</c:v>
                </c:pt>
                <c:pt idx="1">
                  <c:v>2018</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2006</c:v>
                </c:pt>
                <c:pt idx="1">
                  <c:v>2018</c:v>
                </c:pt>
              </c:numCache>
            </c:numRef>
          </c:cat>
          <c:val>
            <c:numRef>
              <c:f>Water!$E$199:$E$200</c:f>
              <c:numCache>
                <c:formatCode>0.0</c:formatCode>
                <c:ptCount val="2"/>
                <c:pt idx="0">
                  <c:v>78.060124510644528</c:v>
                </c:pt>
                <c:pt idx="1">
                  <c:v>78.060124510644528</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2006</c:v>
                </c:pt>
                <c:pt idx="1">
                  <c:v>2018</c:v>
                </c:pt>
              </c:numCache>
            </c:numRef>
          </c:cat>
          <c:val>
            <c:numRef>
              <c:f>Water!$F$199:$F$200</c:f>
              <c:numCache>
                <c:formatCode>0.0</c:formatCode>
                <c:ptCount val="2"/>
                <c:pt idx="0">
                  <c:v>12.234987705254287</c:v>
                </c:pt>
                <c:pt idx="1">
                  <c:v>12.234987705254287</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2006</c:v>
                </c:pt>
                <c:pt idx="1">
                  <c:v>2018</c:v>
                </c:pt>
              </c:numCache>
            </c:numRef>
          </c:cat>
          <c:val>
            <c:numRef>
              <c:f>Water!$G$199:$G$200</c:f>
              <c:numCache>
                <c:formatCode>0.0</c:formatCode>
                <c:ptCount val="2"/>
                <c:pt idx="0">
                  <c:v>9.7048877841011887</c:v>
                </c:pt>
                <c:pt idx="1">
                  <c:v>9.7048877841011887</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2006</c:v>
                </c:pt>
                <c:pt idx="1">
                  <c:v>2018</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2006</c:v>
                </c:pt>
                <c:pt idx="1">
                  <c:v>2018</c:v>
                </c:pt>
              </c:numCache>
            </c:numRef>
          </c:cat>
          <c:val>
            <c:numRef>
              <c:f>Water!$J$199:$J$200</c:f>
              <c:numCache>
                <c:formatCode>0.0</c:formatCode>
                <c:ptCount val="2"/>
                <c:pt idx="0">
                  <c:v>86.548697420305857</c:v>
                </c:pt>
                <c:pt idx="1">
                  <c:v>86.548697420305857</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2006</c:v>
                </c:pt>
                <c:pt idx="1">
                  <c:v>2018</c:v>
                </c:pt>
              </c:numCache>
            </c:numRef>
          </c:cat>
          <c:val>
            <c:numRef>
              <c:f>Water!$K$199:$K$200</c:f>
              <c:numCache>
                <c:formatCode>0.0</c:formatCode>
                <c:ptCount val="2"/>
                <c:pt idx="0">
                  <c:v>5.769913161353724</c:v>
                </c:pt>
                <c:pt idx="1">
                  <c:v>5.769913161353724</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2006</c:v>
                </c:pt>
                <c:pt idx="1">
                  <c:v>2018</c:v>
                </c:pt>
              </c:numCache>
            </c:numRef>
          </c:cat>
          <c:val>
            <c:numRef>
              <c:f>Water!$L$199:$L$200</c:f>
              <c:numCache>
                <c:formatCode>0.0</c:formatCode>
                <c:ptCount val="2"/>
                <c:pt idx="0">
                  <c:v>7.6813894183404159</c:v>
                </c:pt>
                <c:pt idx="1">
                  <c:v>7.6813894183404159</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2006</c:v>
                </c:pt>
                <c:pt idx="1">
                  <c:v>2018</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2006</c:v>
                </c:pt>
                <c:pt idx="1">
                  <c:v>2018</c:v>
                </c:pt>
              </c:numCache>
            </c:numRef>
          </c:cat>
          <c:val>
            <c:numRef>
              <c:f>Water!$O$199:$O$200</c:f>
              <c:numCache>
                <c:formatCode>0.0</c:formatCode>
                <c:ptCount val="2"/>
                <c:pt idx="0">
                  <c:v>91.97959781024845</c:v>
                </c:pt>
                <c:pt idx="1">
                  <c:v>91.97959781024845</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2006</c:v>
                </c:pt>
                <c:pt idx="1">
                  <c:v>2018</c:v>
                </c:pt>
              </c:numCache>
            </c:numRef>
          </c:cat>
          <c:val>
            <c:numRef>
              <c:f>Water!$P$199:$P$200</c:f>
              <c:numCache>
                <c:formatCode>0.0</c:formatCode>
                <c:ptCount val="2"/>
                <c:pt idx="0">
                  <c:v>2.3584512259038064</c:v>
                </c:pt>
                <c:pt idx="1">
                  <c:v>2.3584512259038064</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2006</c:v>
                </c:pt>
                <c:pt idx="1">
                  <c:v>2018</c:v>
                </c:pt>
              </c:numCache>
            </c:numRef>
          </c:cat>
          <c:val>
            <c:numRef>
              <c:f>Water!$Q$199:$Q$200</c:f>
              <c:numCache>
                <c:formatCode>0.0</c:formatCode>
                <c:ptCount val="2"/>
                <c:pt idx="0">
                  <c:v>5.6619509638477439</c:v>
                </c:pt>
                <c:pt idx="1">
                  <c:v>5.6619509638477439</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2006</c:v>
                </c:pt>
                <c:pt idx="1">
                  <c:v>2018</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2006</c:v>
                </c:pt>
                <c:pt idx="1">
                  <c:v>2018</c:v>
                </c:pt>
              </c:numCache>
            </c:numRef>
          </c:cat>
          <c:val>
            <c:numRef>
              <c:f>Water!$T$199:$T$200</c:f>
              <c:numCache>
                <c:formatCode>0.0</c:formatCode>
                <c:ptCount val="2"/>
                <c:pt idx="0">
                  <c:v>95.590091359917508</c:v>
                </c:pt>
                <c:pt idx="1">
                  <c:v>95.590091359917508</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2006</c:v>
                </c:pt>
                <c:pt idx="1">
                  <c:v>2018</c:v>
                </c:pt>
              </c:numCache>
            </c:numRef>
          </c:cat>
          <c:val>
            <c:numRef>
              <c:f>Water!$U$199:$U$200</c:f>
              <c:numCache>
                <c:formatCode>0.0</c:formatCode>
                <c:ptCount val="2"/>
                <c:pt idx="0">
                  <c:v>1.1120749121285352</c:v>
                </c:pt>
                <c:pt idx="1">
                  <c:v>1.1120749121285352</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2006</c:v>
                </c:pt>
                <c:pt idx="1">
                  <c:v>2018</c:v>
                </c:pt>
              </c:numCache>
            </c:numRef>
          </c:cat>
          <c:val>
            <c:numRef>
              <c:f>Water!$V$199:$V$200</c:f>
              <c:numCache>
                <c:formatCode>0.0</c:formatCode>
                <c:ptCount val="2"/>
                <c:pt idx="0">
                  <c:v>3.2978337279539574</c:v>
                </c:pt>
                <c:pt idx="1">
                  <c:v>3.2978337279539574</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2006</c:v>
                </c:pt>
                <c:pt idx="1">
                  <c:v>2018</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2006</c:v>
                </c:pt>
                <c:pt idx="1">
                  <c:v>2018</c:v>
                </c:pt>
              </c:numCache>
            </c:numRef>
          </c:cat>
          <c:val>
            <c:numRef>
              <c:f>Water!$Y$199:$Y$200</c:f>
              <c:numCache>
                <c:formatCode>0.0</c:formatCode>
                <c:ptCount val="2"/>
                <c:pt idx="0">
                  <c:v>98.968881708765622</c:v>
                </c:pt>
                <c:pt idx="1">
                  <c:v>98.968881708765622</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2006</c:v>
                </c:pt>
                <c:pt idx="1">
                  <c:v>2018</c:v>
                </c:pt>
              </c:numCache>
            </c:numRef>
          </c:cat>
          <c:val>
            <c:numRef>
              <c:f>Water!$Z$199:$Z$200</c:f>
              <c:numCache>
                <c:formatCode>0.0</c:formatCode>
                <c:ptCount val="2"/>
                <c:pt idx="0">
                  <c:v>0.44737314685027435</c:v>
                </c:pt>
                <c:pt idx="1">
                  <c:v>0.44737314685027435</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2006</c:v>
                </c:pt>
                <c:pt idx="1">
                  <c:v>2018</c:v>
                </c:pt>
              </c:numCache>
            </c:numRef>
          </c:cat>
          <c:val>
            <c:numRef>
              <c:f>Water!$AA$199:$AA$200</c:f>
              <c:numCache>
                <c:formatCode>0.0</c:formatCode>
                <c:ptCount val="2"/>
                <c:pt idx="0">
                  <c:v>0.5837451443841104</c:v>
                </c:pt>
                <c:pt idx="1">
                  <c:v>0.5837451443841104</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2006</c:v>
                </c:pt>
                <c:pt idx="1">
                  <c:v>2018</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2010</c:v>
                </c:pt>
                <c:pt idx="1">
                  <c:v>2014</c:v>
                </c:pt>
              </c:numCache>
            </c:numRef>
          </c:xVal>
          <c:yVal>
            <c:numRef>
              <c:f>Sanitation!$AB$105:$AB$116</c:f>
              <c:numCache>
                <c:formatCode>0.0</c:formatCode>
                <c:ptCount val="12"/>
                <c:pt idx="0">
                  <c:v>1.0538234683363299</c:v>
                </c:pt>
                <c:pt idx="1">
                  <c:v>0.43464592985002537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2010</c:v>
                </c:pt>
                <c:pt idx="1">
                  <c:v>2014</c:v>
                </c:pt>
              </c:numCache>
            </c:numRef>
          </c:xVal>
          <c:yVal>
            <c:numRef>
              <c:f>Sanitation!$W$105:$W$116</c:f>
              <c:numCache>
                <c:formatCode>0.0</c:formatCode>
                <c:ptCount val="12"/>
                <c:pt idx="0">
                  <c:v>13.219994982110975</c:v>
                </c:pt>
                <c:pt idx="1">
                  <c:v>11.453635996721481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2010</c:v>
                </c:pt>
                <c:pt idx="1">
                  <c:v>2014</c:v>
                </c:pt>
              </c:numCache>
            </c:numRef>
          </c:xVal>
          <c:yVal>
            <c:numRef>
              <c:f>Sanitation!$R$105:$R$116</c:f>
              <c:numCache>
                <c:formatCode>0.0</c:formatCode>
                <c:ptCount val="12"/>
                <c:pt idx="0">
                  <c:v>37.126973203087708</c:v>
                </c:pt>
                <c:pt idx="1">
                  <c:v>31.24378340107878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2010</c:v>
                </c:pt>
                <c:pt idx="1">
                  <c:v>2014</c:v>
                </c:pt>
              </c:numCache>
            </c:numRef>
          </c:xVal>
          <c:yVal>
            <c:numRef>
              <c:f>Sanitation!$M$105:$M$116</c:f>
              <c:numCache>
                <c:formatCode>0.0</c:formatCode>
                <c:ptCount val="12"/>
                <c:pt idx="0">
                  <c:v>51.012407384711132</c:v>
                </c:pt>
                <c:pt idx="1">
                  <c:v>48.699615358606415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2010</c:v>
                </c:pt>
                <c:pt idx="1">
                  <c:v>2014</c:v>
                </c:pt>
              </c:numCache>
            </c:numRef>
          </c:xVal>
          <c:yVal>
            <c:numRef>
              <c:f>Sanitation!$H$105:$H$116</c:f>
              <c:numCache>
                <c:formatCode>0.0</c:formatCode>
                <c:ptCount val="12"/>
                <c:pt idx="0">
                  <c:v>54.904935665760171</c:v>
                </c:pt>
                <c:pt idx="1">
                  <c:v>54.177365196305303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2010</c:v>
                </c:pt>
                <c:pt idx="1">
                  <c:v>2014</c:v>
                </c:pt>
              </c:numCache>
            </c:numRef>
          </c:xVal>
          <c:yVal>
            <c:numRef>
              <c:f>Sanitation!$X$105:$X$116</c:f>
              <c:numCache>
                <c:formatCode>0.0</c:formatCode>
                <c:ptCount val="12"/>
                <c:pt idx="0">
                  <c:v>80.964936492274475</c:v>
                </c:pt>
                <c:pt idx="1">
                  <c:v>91.501692680250798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2010</c:v>
                </c:pt>
                <c:pt idx="1">
                  <c:v>2014</c:v>
                </c:pt>
              </c:numCache>
            </c:numRef>
          </c:xVal>
          <c:yVal>
            <c:numRef>
              <c:f>Sanitation!$S$105:$S$116</c:f>
              <c:numCache>
                <c:formatCode>0.0</c:formatCode>
                <c:ptCount val="12"/>
                <c:pt idx="0">
                  <c:v>49.864122793730317</c:v>
                </c:pt>
                <c:pt idx="1">
                  <c:v>62.199397639753052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2010</c:v>
                </c:pt>
                <c:pt idx="1">
                  <c:v>2014</c:v>
                </c:pt>
              </c:numCache>
            </c:numRef>
          </c:xVal>
          <c:yVal>
            <c:numRef>
              <c:f>Sanitation!$N$105:$N$116</c:f>
              <c:numCache>
                <c:formatCode>0.0</c:formatCode>
                <c:ptCount val="12"/>
                <c:pt idx="0">
                  <c:v>25.321895895318118</c:v>
                </c:pt>
                <c:pt idx="1">
                  <c:v>29.510955492276832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2010</c:v>
                </c:pt>
                <c:pt idx="1">
                  <c:v>2014</c:v>
                </c:pt>
              </c:numCache>
            </c:numRef>
          </c:xVal>
          <c:yVal>
            <c:numRef>
              <c:f>Sanitation!$I$105:$I$116</c:f>
              <c:numCache>
                <c:formatCode>0.0</c:formatCode>
                <c:ptCount val="12"/>
                <c:pt idx="0">
                  <c:v>11.908210745276957</c:v>
                </c:pt>
                <c:pt idx="1">
                  <c:v>12.058402953516961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2010</c:v>
                </c:pt>
                <c:pt idx="1">
                  <c:v>2014</c:v>
                </c:pt>
              </c:numCache>
            </c:numRef>
          </c:xVal>
          <c:yVal>
            <c:numRef>
              <c:f>Sanitation!$D$105:$D$116</c:f>
              <c:numCache>
                <c:formatCode>0.0</c:formatCode>
                <c:ptCount val="12"/>
                <c:pt idx="0">
                  <c:v>7.0945574226083776</c:v>
                </c:pt>
                <c:pt idx="1">
                  <c:v>8.2504666763559609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2006</c:v>
                </c:pt>
                <c:pt idx="1">
                  <c:v>2018</c:v>
                </c:pt>
              </c:numCache>
            </c:numRef>
          </c:cat>
          <c:val>
            <c:numRef>
              <c:f>Sanitation!$E$99:$E$100</c:f>
              <c:numCache>
                <c:formatCode>0.0</c:formatCode>
                <c:ptCount val="2"/>
                <c:pt idx="0">
                  <c:v>6.43275769783002</c:v>
                </c:pt>
                <c:pt idx="1">
                  <c:v>6.43275769783002</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2006</c:v>
                </c:pt>
                <c:pt idx="1">
                  <c:v>2018</c:v>
                </c:pt>
              </c:numCache>
            </c:numRef>
          </c:cat>
          <c:val>
            <c:numRef>
              <c:f>Sanitation!$F$99:$F$100</c:f>
              <c:numCache>
                <c:formatCode>0.0</c:formatCode>
                <c:ptCount val="2"/>
                <c:pt idx="0">
                  <c:v>1.2397543516521485</c:v>
                </c:pt>
                <c:pt idx="1">
                  <c:v>1.2397543516521485</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2006</c:v>
                </c:pt>
                <c:pt idx="1">
                  <c:v>2018</c:v>
                </c:pt>
              </c:numCache>
            </c:numRef>
          </c:cat>
          <c:val>
            <c:numRef>
              <c:f>Sanitation!$G$99:$G$100</c:f>
              <c:numCache>
                <c:formatCode>0.0</c:formatCode>
                <c:ptCount val="2"/>
                <c:pt idx="0">
                  <c:v>37.786337519485102</c:v>
                </c:pt>
                <c:pt idx="1">
                  <c:v>37.786337519485102</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2006</c:v>
                </c:pt>
                <c:pt idx="1">
                  <c:v>2018</c:v>
                </c:pt>
              </c:numCache>
            </c:numRef>
          </c:cat>
          <c:val>
            <c:numRef>
              <c:f>Sanitation!$H$99:$H$100</c:f>
              <c:numCache>
                <c:formatCode>0.0</c:formatCode>
                <c:ptCount val="2"/>
                <c:pt idx="0">
                  <c:v>54.541150431032733</c:v>
                </c:pt>
                <c:pt idx="1">
                  <c:v>54.541150431032733</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2006</c:v>
                </c:pt>
                <c:pt idx="1">
                  <c:v>2018</c:v>
                </c:pt>
              </c:numCache>
            </c:numRef>
          </c:cat>
          <c:val>
            <c:numRef>
              <c:f>Sanitation!$J$99:$J$100</c:f>
              <c:numCache>
                <c:formatCode>0.0</c:formatCode>
                <c:ptCount val="2"/>
                <c:pt idx="0">
                  <c:v>8.6997236912049107</c:v>
                </c:pt>
                <c:pt idx="1">
                  <c:v>8.6997236912049107</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2006</c:v>
                </c:pt>
                <c:pt idx="1">
                  <c:v>2018</c:v>
                </c:pt>
              </c:numCache>
            </c:numRef>
          </c:cat>
          <c:val>
            <c:numRef>
              <c:f>Sanitation!$K$99:$K$100</c:f>
              <c:numCache>
                <c:formatCode>0.0</c:formatCode>
                <c:ptCount val="2"/>
                <c:pt idx="0">
                  <c:v>3.2835831581920485</c:v>
                </c:pt>
                <c:pt idx="1">
                  <c:v>3.2835831581920485</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2006</c:v>
                </c:pt>
                <c:pt idx="1">
                  <c:v>2018</c:v>
                </c:pt>
              </c:numCache>
            </c:numRef>
          </c:cat>
          <c:val>
            <c:numRef>
              <c:f>Sanitation!$L$99:$L$100</c:f>
              <c:numCache>
                <c:formatCode>0.0</c:formatCode>
                <c:ptCount val="2"/>
                <c:pt idx="0">
                  <c:v>38.160681778944266</c:v>
                </c:pt>
                <c:pt idx="1">
                  <c:v>38.160681778944266</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2006</c:v>
                </c:pt>
                <c:pt idx="1">
                  <c:v>2018</c:v>
                </c:pt>
              </c:numCache>
            </c:numRef>
          </c:cat>
          <c:val>
            <c:numRef>
              <c:f>Sanitation!$M$99:$M$100</c:f>
              <c:numCache>
                <c:formatCode>0.0</c:formatCode>
                <c:ptCount val="2"/>
                <c:pt idx="0">
                  <c:v>49.856011371658774</c:v>
                </c:pt>
                <c:pt idx="1">
                  <c:v>49.856011371658774</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2006</c:v>
                </c:pt>
                <c:pt idx="1">
                  <c:v>2018</c:v>
                </c:pt>
              </c:numCache>
            </c:numRef>
          </c:cat>
          <c:val>
            <c:numRef>
              <c:f>Sanitation!$O$99:$O$100</c:f>
              <c:numCache>
                <c:formatCode>0.0</c:formatCode>
                <c:ptCount val="2"/>
                <c:pt idx="0">
                  <c:v>19.157199181358564</c:v>
                </c:pt>
                <c:pt idx="1">
                  <c:v>19.157199181358564</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2006</c:v>
                </c:pt>
                <c:pt idx="1">
                  <c:v>2018</c:v>
                </c:pt>
              </c:numCache>
            </c:numRef>
          </c:cat>
          <c:val>
            <c:numRef>
              <c:f>Sanitation!$P$99:$P$100</c:f>
              <c:numCache>
                <c:formatCode>0.0</c:formatCode>
                <c:ptCount val="2"/>
                <c:pt idx="0">
                  <c:v>8.2592265124389126</c:v>
                </c:pt>
                <c:pt idx="1">
                  <c:v>8.2592265124389126</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2006</c:v>
                </c:pt>
                <c:pt idx="1">
                  <c:v>2018</c:v>
                </c:pt>
              </c:numCache>
            </c:numRef>
          </c:cat>
          <c:val>
            <c:numRef>
              <c:f>Sanitation!$Q$99:$Q$100</c:f>
              <c:numCache>
                <c:formatCode>0.0</c:formatCode>
                <c:ptCount val="2"/>
                <c:pt idx="0">
                  <c:v>38.398196004119278</c:v>
                </c:pt>
                <c:pt idx="1">
                  <c:v>38.398196004119278</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2006</c:v>
                </c:pt>
                <c:pt idx="1">
                  <c:v>2018</c:v>
                </c:pt>
              </c:numCache>
            </c:numRef>
          </c:cat>
          <c:val>
            <c:numRef>
              <c:f>Sanitation!$R$99:$R$100</c:f>
              <c:numCache>
                <c:formatCode>0.0</c:formatCode>
                <c:ptCount val="2"/>
                <c:pt idx="0">
                  <c:v>34.185378302083244</c:v>
                </c:pt>
                <c:pt idx="1">
                  <c:v>34.185378302083244</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2006</c:v>
                </c:pt>
                <c:pt idx="1">
                  <c:v>2018</c:v>
                </c:pt>
              </c:numCache>
            </c:numRef>
          </c:cat>
          <c:val>
            <c:numRef>
              <c:f>Sanitation!$T$99:$T$100</c:f>
              <c:numCache>
                <c:formatCode>0.0</c:formatCode>
                <c:ptCount val="2"/>
                <c:pt idx="0">
                  <c:v>42.55935099213464</c:v>
                </c:pt>
                <c:pt idx="1">
                  <c:v>42.55935099213464</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2006</c:v>
                </c:pt>
                <c:pt idx="1">
                  <c:v>2018</c:v>
                </c:pt>
              </c:numCache>
            </c:numRef>
          </c:cat>
          <c:val>
            <c:numRef>
              <c:f>Sanitation!$U$99:$U$100</c:f>
              <c:numCache>
                <c:formatCode>0.0</c:formatCode>
                <c:ptCount val="2"/>
                <c:pt idx="0">
                  <c:v>13.47240922460705</c:v>
                </c:pt>
                <c:pt idx="1">
                  <c:v>13.47240922460705</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2006</c:v>
                </c:pt>
                <c:pt idx="1">
                  <c:v>2018</c:v>
                </c:pt>
              </c:numCache>
            </c:numRef>
          </c:cat>
          <c:val>
            <c:numRef>
              <c:f>Sanitation!$V$99:$V$100</c:f>
              <c:numCache>
                <c:formatCode>0.0</c:formatCode>
                <c:ptCount val="2"/>
                <c:pt idx="0">
                  <c:v>31.631424293842088</c:v>
                </c:pt>
                <c:pt idx="1">
                  <c:v>31.631424293842088</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2006</c:v>
                </c:pt>
                <c:pt idx="1">
                  <c:v>2018</c:v>
                </c:pt>
              </c:numCache>
            </c:numRef>
          </c:cat>
          <c:val>
            <c:numRef>
              <c:f>Sanitation!$W$99:$W$100</c:f>
              <c:numCache>
                <c:formatCode>0.0</c:formatCode>
                <c:ptCount val="2"/>
                <c:pt idx="0">
                  <c:v>12.336815489416228</c:v>
                </c:pt>
                <c:pt idx="1">
                  <c:v>12.336815489416228</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2006</c:v>
                </c:pt>
                <c:pt idx="1">
                  <c:v>2018</c:v>
                </c:pt>
              </c:numCache>
            </c:numRef>
          </c:cat>
          <c:val>
            <c:numRef>
              <c:f>Sanitation!$Y$99:$Y$100</c:f>
              <c:numCache>
                <c:formatCode>0.0</c:formatCode>
                <c:ptCount val="2"/>
                <c:pt idx="0">
                  <c:v>72.169056639984177</c:v>
                </c:pt>
                <c:pt idx="1">
                  <c:v>72.169056639984177</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2006</c:v>
                </c:pt>
                <c:pt idx="1">
                  <c:v>2018</c:v>
                </c:pt>
              </c:numCache>
            </c:numRef>
          </c:cat>
          <c:val>
            <c:numRef>
              <c:f>Sanitation!$Z$99:$Z$100</c:f>
              <c:numCache>
                <c:formatCode>0.0</c:formatCode>
                <c:ptCount val="2"/>
                <c:pt idx="0">
                  <c:v>14.064257946278467</c:v>
                </c:pt>
                <c:pt idx="1">
                  <c:v>14.064257946278467</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2006</c:v>
                </c:pt>
                <c:pt idx="1">
                  <c:v>2018</c:v>
                </c:pt>
              </c:numCache>
            </c:numRef>
          </c:cat>
          <c:val>
            <c:numRef>
              <c:f>Sanitation!$AA$99:$AA$100</c:f>
              <c:numCache>
                <c:formatCode>0.0</c:formatCode>
                <c:ptCount val="2"/>
                <c:pt idx="0">
                  <c:v>13.022450714644165</c:v>
                </c:pt>
                <c:pt idx="1">
                  <c:v>13.022450714644165</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2006</c:v>
                </c:pt>
                <c:pt idx="1">
                  <c:v>2018</c:v>
                </c:pt>
              </c:numCache>
            </c:numRef>
          </c:cat>
          <c:val>
            <c:numRef>
              <c:f>Sanitation!$AB$99:$AB$100</c:f>
              <c:numCache>
                <c:formatCode>0.0</c:formatCode>
                <c:ptCount val="2"/>
                <c:pt idx="0">
                  <c:v>0.74423469909317763</c:v>
                </c:pt>
                <c:pt idx="1">
                  <c:v>0.74423469909317763</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2010</c:v>
                </c:pt>
                <c:pt idx="1">
                  <c:v>2014</c:v>
                </c:pt>
              </c:numCache>
            </c:numRef>
          </c:xVal>
          <c:yVal>
            <c:numRef>
              <c:f>Sanitation!$AB$205:$AB$216</c:f>
              <c:numCache>
                <c:formatCode>0.0</c:formatCode>
                <c:ptCount val="12"/>
                <c:pt idx="0">
                  <c:v>0.31445764794848935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2010</c:v>
                </c:pt>
                <c:pt idx="1">
                  <c:v>2014</c:v>
                </c:pt>
              </c:numCache>
            </c:numRef>
          </c:xVal>
          <c:yVal>
            <c:numRef>
              <c:f>Sanitation!$W$205:$W$216</c:f>
              <c:numCache>
                <c:formatCode>0.0</c:formatCode>
                <c:ptCount val="12"/>
                <c:pt idx="0">
                  <c:v>3.7485979471901534E-2</c:v>
                </c:pt>
                <c:pt idx="1">
                  <c:v>0.10425548243812295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2010</c:v>
                </c:pt>
                <c:pt idx="1">
                  <c:v>2014</c:v>
                </c:pt>
              </c:numCache>
            </c:numRef>
          </c:xVal>
          <c:yVal>
            <c:numRef>
              <c:f>Sanitation!$R$205:$R$216</c:f>
              <c:numCache>
                <c:formatCode>0.0</c:formatCode>
                <c:ptCount val="12"/>
                <c:pt idx="0">
                  <c:v>2.9476139538873145</c:v>
                </c:pt>
                <c:pt idx="1">
                  <c:v>1.3834061179244164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2010</c:v>
                </c:pt>
                <c:pt idx="1">
                  <c:v>2014</c:v>
                </c:pt>
              </c:numCache>
            </c:numRef>
          </c:xVal>
          <c:yVal>
            <c:numRef>
              <c:f>Sanitation!$M$205:$M$216</c:f>
              <c:numCache>
                <c:formatCode>0.0</c:formatCode>
                <c:ptCount val="12"/>
                <c:pt idx="0">
                  <c:v>12.508173323673869</c:v>
                </c:pt>
                <c:pt idx="1">
                  <c:v>5.1564598470233074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2010</c:v>
                </c:pt>
                <c:pt idx="1">
                  <c:v>2014</c:v>
                </c:pt>
              </c:numCache>
            </c:numRef>
          </c:xVal>
          <c:yVal>
            <c:numRef>
              <c:f>Sanitation!$H$205:$H$216</c:f>
              <c:numCache>
                <c:formatCode>0.0</c:formatCode>
                <c:ptCount val="12"/>
                <c:pt idx="0">
                  <c:v>25.191822013443183</c:v>
                </c:pt>
                <c:pt idx="1">
                  <c:v>18.39543703492027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2010</c:v>
                </c:pt>
                <c:pt idx="1">
                  <c:v>2014</c:v>
                </c:pt>
              </c:numCache>
            </c:numRef>
          </c:xVal>
          <c:yVal>
            <c:numRef>
              <c:f>Sanitation!$X$205:$X$216</c:f>
              <c:numCache>
                <c:formatCode>0.0</c:formatCode>
                <c:ptCount val="12"/>
                <c:pt idx="0">
                  <c:v>92.927254815768435</c:v>
                </c:pt>
                <c:pt idx="1">
                  <c:v>97.047448361725472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2010</c:v>
                </c:pt>
                <c:pt idx="1">
                  <c:v>2014</c:v>
                </c:pt>
              </c:numCache>
            </c:numRef>
          </c:xVal>
          <c:yVal>
            <c:numRef>
              <c:f>Sanitation!$S$205:$S$216</c:f>
              <c:numCache>
                <c:formatCode>0.0</c:formatCode>
                <c:ptCount val="12"/>
                <c:pt idx="0">
                  <c:v>81.055454373937181</c:v>
                </c:pt>
                <c:pt idx="1">
                  <c:v>91.308297971123508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2010</c:v>
                </c:pt>
                <c:pt idx="1">
                  <c:v>2014</c:v>
                </c:pt>
              </c:numCache>
            </c:numRef>
          </c:xVal>
          <c:yVal>
            <c:numRef>
              <c:f>Sanitation!$N$205:$N$216</c:f>
              <c:numCache>
                <c:formatCode>0.0</c:formatCode>
                <c:ptCount val="12"/>
                <c:pt idx="0">
                  <c:v>63.077517017302576</c:v>
                </c:pt>
                <c:pt idx="1">
                  <c:v>75.822699545369275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2010</c:v>
                </c:pt>
                <c:pt idx="1">
                  <c:v>2014</c:v>
                </c:pt>
              </c:numCache>
            </c:numRef>
          </c:xVal>
          <c:yVal>
            <c:numRef>
              <c:f>Sanitation!$I$205:$I$216</c:f>
              <c:numCache>
                <c:formatCode>0.0</c:formatCode>
                <c:ptCount val="12"/>
                <c:pt idx="0">
                  <c:v>39.247103036157768</c:v>
                </c:pt>
                <c:pt idx="1">
                  <c:v>57.13457056498509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2010</c:v>
                </c:pt>
                <c:pt idx="1">
                  <c:v>2014</c:v>
                </c:pt>
              </c:numCache>
            </c:numRef>
          </c:xVal>
          <c:yVal>
            <c:numRef>
              <c:f>Sanitation!$D$205:$D$216</c:f>
              <c:numCache>
                <c:formatCode>0.0</c:formatCode>
                <c:ptCount val="12"/>
                <c:pt idx="0">
                  <c:v>24.75297845244561</c:v>
                </c:pt>
                <c:pt idx="1">
                  <c:v>22.468769367658904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2006</c:v>
                </c:pt>
                <c:pt idx="1">
                  <c:v>2018</c:v>
                </c:pt>
              </c:numCache>
            </c:numRef>
          </c:cat>
          <c:val>
            <c:numRef>
              <c:f>Sanitation!$E$199:$E$200</c:f>
              <c:numCache>
                <c:formatCode>0.0</c:formatCode>
                <c:ptCount val="2"/>
                <c:pt idx="0">
                  <c:v>16.610387090085425</c:v>
                </c:pt>
                <c:pt idx="1">
                  <c:v>16.610387090085425</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2006</c:v>
                </c:pt>
                <c:pt idx="1">
                  <c:v>2018</c:v>
                </c:pt>
              </c:numCache>
            </c:numRef>
          </c:cat>
          <c:val>
            <c:numRef>
              <c:f>Sanitation!$F$199:$F$200</c:f>
              <c:numCache>
                <c:formatCode>0.0</c:formatCode>
                <c:ptCount val="2"/>
                <c:pt idx="0">
                  <c:v>7.0004868199668291</c:v>
                </c:pt>
                <c:pt idx="1">
                  <c:v>7.0004868199668291</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2006</c:v>
                </c:pt>
                <c:pt idx="1">
                  <c:v>2018</c:v>
                </c:pt>
              </c:numCache>
            </c:numRef>
          </c:cat>
          <c:val>
            <c:numRef>
              <c:f>Sanitation!$G$199:$G$200</c:f>
              <c:numCache>
                <c:formatCode>0.0</c:formatCode>
                <c:ptCount val="2"/>
                <c:pt idx="0">
                  <c:v>54.59549656576602</c:v>
                </c:pt>
                <c:pt idx="1">
                  <c:v>54.59549656576602</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2006</c:v>
                </c:pt>
                <c:pt idx="1">
                  <c:v>2018</c:v>
                </c:pt>
              </c:numCache>
            </c:numRef>
          </c:cat>
          <c:val>
            <c:numRef>
              <c:f>Sanitation!$H$199:$H$200</c:f>
              <c:numCache>
                <c:formatCode>0.0</c:formatCode>
                <c:ptCount val="2"/>
                <c:pt idx="0">
                  <c:v>21.793629524181725</c:v>
                </c:pt>
                <c:pt idx="1">
                  <c:v>21.793629524181725</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2006</c:v>
                </c:pt>
                <c:pt idx="1">
                  <c:v>2018</c:v>
                </c:pt>
              </c:numCache>
            </c:numRef>
          </c:cat>
          <c:val>
            <c:numRef>
              <c:f>Sanitation!$J$199:$J$200</c:f>
              <c:numCache>
                <c:formatCode>0.0</c:formatCode>
                <c:ptCount val="2"/>
                <c:pt idx="0">
                  <c:v>36.081699351528776</c:v>
                </c:pt>
                <c:pt idx="1">
                  <c:v>36.081699351528776</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2006</c:v>
                </c:pt>
                <c:pt idx="1">
                  <c:v>2018</c:v>
                </c:pt>
              </c:numCache>
            </c:numRef>
          </c:cat>
          <c:val>
            <c:numRef>
              <c:f>Sanitation!$K$199:$K$200</c:f>
              <c:numCache>
                <c:formatCode>0.0</c:formatCode>
                <c:ptCount val="2"/>
                <c:pt idx="0">
                  <c:v>12.109137449042658</c:v>
                </c:pt>
                <c:pt idx="1">
                  <c:v>12.109137449042658</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2006</c:v>
                </c:pt>
                <c:pt idx="1">
                  <c:v>2018</c:v>
                </c:pt>
              </c:numCache>
            </c:numRef>
          </c:cat>
          <c:val>
            <c:numRef>
              <c:f>Sanitation!$L$199:$L$200</c:f>
              <c:numCache>
                <c:formatCode>0.0</c:formatCode>
                <c:ptCount val="2"/>
                <c:pt idx="0">
                  <c:v>42.976846614079982</c:v>
                </c:pt>
                <c:pt idx="1">
                  <c:v>42.976846614079982</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2006</c:v>
                </c:pt>
                <c:pt idx="1">
                  <c:v>2018</c:v>
                </c:pt>
              </c:numCache>
            </c:numRef>
          </c:cat>
          <c:val>
            <c:numRef>
              <c:f>Sanitation!$M$199:$M$200</c:f>
              <c:numCache>
                <c:formatCode>0.0</c:formatCode>
                <c:ptCount val="2"/>
                <c:pt idx="0">
                  <c:v>8.8323165853485879</c:v>
                </c:pt>
                <c:pt idx="1">
                  <c:v>8.8323165853485879</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2006</c:v>
                </c:pt>
                <c:pt idx="1">
                  <c:v>2018</c:v>
                </c:pt>
              </c:numCache>
            </c:numRef>
          </c:cat>
          <c:val>
            <c:numRef>
              <c:f>Sanitation!$O$199:$O$200</c:f>
              <c:numCache>
                <c:formatCode>0.0</c:formatCode>
                <c:ptCount val="2"/>
                <c:pt idx="0">
                  <c:v>54.892921148684252</c:v>
                </c:pt>
                <c:pt idx="1">
                  <c:v>54.892921148684252</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2006</c:v>
                </c:pt>
                <c:pt idx="1">
                  <c:v>2018</c:v>
                </c:pt>
              </c:numCache>
            </c:numRef>
          </c:cat>
          <c:val>
            <c:numRef>
              <c:f>Sanitation!$P$199:$P$200</c:f>
              <c:numCache>
                <c:formatCode>0.0</c:formatCode>
                <c:ptCount val="2"/>
                <c:pt idx="0">
                  <c:v>14.557187132651677</c:v>
                </c:pt>
                <c:pt idx="1">
                  <c:v>14.557187132651677</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2006</c:v>
                </c:pt>
                <c:pt idx="1">
                  <c:v>2018</c:v>
                </c:pt>
              </c:numCache>
            </c:numRef>
          </c:cat>
          <c:val>
            <c:numRef>
              <c:f>Sanitation!$Q$199:$Q$200</c:f>
              <c:numCache>
                <c:formatCode>0.0</c:formatCode>
                <c:ptCount val="2"/>
                <c:pt idx="0">
                  <c:v>28.384381682758203</c:v>
                </c:pt>
                <c:pt idx="1">
                  <c:v>28.384381682758203</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2006</c:v>
                </c:pt>
                <c:pt idx="1">
                  <c:v>2018</c:v>
                </c:pt>
              </c:numCache>
            </c:numRef>
          </c:cat>
          <c:val>
            <c:numRef>
              <c:f>Sanitation!$R$199:$R$200</c:f>
              <c:numCache>
                <c:formatCode>0.0</c:formatCode>
                <c:ptCount val="2"/>
                <c:pt idx="0">
                  <c:v>2.1655100359058652</c:v>
                </c:pt>
                <c:pt idx="1">
                  <c:v>2.1655100359058652</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2006</c:v>
                </c:pt>
                <c:pt idx="1">
                  <c:v>2018</c:v>
                </c:pt>
              </c:numCache>
            </c:numRef>
          </c:cat>
          <c:val>
            <c:numRef>
              <c:f>Sanitation!$T$199:$T$200</c:f>
              <c:numCache>
                <c:formatCode>0.0</c:formatCode>
                <c:ptCount val="2"/>
                <c:pt idx="0">
                  <c:v>67.511732352529265</c:v>
                </c:pt>
                <c:pt idx="1">
                  <c:v>67.511732352529265</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2006</c:v>
                </c:pt>
                <c:pt idx="1">
                  <c:v>2018</c:v>
                </c:pt>
              </c:numCache>
            </c:numRef>
          </c:cat>
          <c:val>
            <c:numRef>
              <c:f>Sanitation!$U$199:$U$200</c:f>
              <c:numCache>
                <c:formatCode>0.0</c:formatCode>
                <c:ptCount val="2"/>
                <c:pt idx="0">
                  <c:v>18.670143820001073</c:v>
                </c:pt>
                <c:pt idx="1">
                  <c:v>18.670143820001073</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2006</c:v>
                </c:pt>
                <c:pt idx="1">
                  <c:v>2018</c:v>
                </c:pt>
              </c:numCache>
            </c:numRef>
          </c:cat>
          <c:val>
            <c:numRef>
              <c:f>Sanitation!$V$199:$V$200</c:f>
              <c:numCache>
                <c:formatCode>0.0</c:formatCode>
                <c:ptCount val="2"/>
                <c:pt idx="0">
                  <c:v>13.747253096514655</c:v>
                </c:pt>
                <c:pt idx="1">
                  <c:v>13.747253096514655</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2006</c:v>
                </c:pt>
                <c:pt idx="1">
                  <c:v>2018</c:v>
                </c:pt>
              </c:numCache>
            </c:numRef>
          </c:cat>
          <c:val>
            <c:numRef>
              <c:f>Sanitation!$W$199:$W$200</c:f>
              <c:numCache>
                <c:formatCode>0.0</c:formatCode>
                <c:ptCount val="2"/>
                <c:pt idx="0">
                  <c:v>7.0870730955012243E-2</c:v>
                </c:pt>
                <c:pt idx="1">
                  <c:v>7.0870730955012243E-2</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2006</c:v>
                </c:pt>
                <c:pt idx="1">
                  <c:v>2018</c:v>
                </c:pt>
              </c:numCache>
            </c:numRef>
          </c:cat>
          <c:val>
            <c:numRef>
              <c:f>Sanitation!$Y$199:$Y$200</c:f>
              <c:numCache>
                <c:formatCode>0.0</c:formatCode>
                <c:ptCount val="2"/>
                <c:pt idx="0">
                  <c:v>82.951228820665804</c:v>
                </c:pt>
                <c:pt idx="1">
                  <c:v>82.951228820665804</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2006</c:v>
                </c:pt>
                <c:pt idx="1">
                  <c:v>2018</c:v>
                </c:pt>
              </c:numCache>
            </c:numRef>
          </c:cat>
          <c:val>
            <c:numRef>
              <c:f>Sanitation!$Z$199:$Z$200</c:f>
              <c:numCache>
                <c:formatCode>0.0</c:formatCode>
                <c:ptCount val="2"/>
                <c:pt idx="0">
                  <c:v>12.036122768081142</c:v>
                </c:pt>
                <c:pt idx="1">
                  <c:v>12.036122768081142</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2006</c:v>
                </c:pt>
                <c:pt idx="1">
                  <c:v>2018</c:v>
                </c:pt>
              </c:numCache>
            </c:numRef>
          </c:cat>
          <c:val>
            <c:numRef>
              <c:f>Sanitation!$AA$199:$AA$200</c:f>
              <c:numCache>
                <c:formatCode>0.0</c:formatCode>
                <c:ptCount val="2"/>
                <c:pt idx="0">
                  <c:v>4.8554195872788029</c:v>
                </c:pt>
                <c:pt idx="1">
                  <c:v>4.8554195872788029</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2006</c:v>
                </c:pt>
                <c:pt idx="1">
                  <c:v>2018</c:v>
                </c:pt>
              </c:numCache>
            </c:numRef>
          </c:cat>
          <c:val>
            <c:numRef>
              <c:f>Sanitation!$AB$199:$AB$200</c:f>
              <c:numCache>
                <c:formatCode>0.0</c:formatCode>
                <c:ptCount val="2"/>
                <c:pt idx="0">
                  <c:v>0.15722882397424467</c:v>
                </c:pt>
                <c:pt idx="1">
                  <c:v>0.15722882397424467</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2010</c:v>
                </c:pt>
                <c:pt idx="1">
                  <c:v>2014</c:v>
                </c:pt>
              </c:numCache>
            </c:numRef>
          </c:xVal>
          <c:yVal>
            <c:numRef>
              <c:f>Sanitation!$AB$305:$AB$316</c:f>
              <c:numCache>
                <c:formatCode>0.0</c:formatCode>
                <c:ptCount val="12"/>
                <c:pt idx="0">
                  <c:v>8.2921914647982717</c:v>
                </c:pt>
                <c:pt idx="1">
                  <c:v>9.5889907067979223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2010</c:v>
                </c:pt>
                <c:pt idx="1">
                  <c:v>2014</c:v>
                </c:pt>
              </c:numCache>
            </c:numRef>
          </c:xVal>
          <c:yVal>
            <c:numRef>
              <c:f>Sanitation!$W$305:$W$316</c:f>
              <c:numCache>
                <c:formatCode>0.0</c:formatCode>
                <c:ptCount val="12"/>
                <c:pt idx="0">
                  <c:v>40.602333423093924</c:v>
                </c:pt>
                <c:pt idx="1">
                  <c:v>34.255719502011694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2010</c:v>
                </c:pt>
                <c:pt idx="1">
                  <c:v>2014</c:v>
                </c:pt>
              </c:numCache>
            </c:numRef>
          </c:xVal>
          <c:yVal>
            <c:numRef>
              <c:f>Sanitation!$R$305:$R$316</c:f>
              <c:numCache>
                <c:formatCode>0.0</c:formatCode>
                <c:ptCount val="12"/>
                <c:pt idx="0">
                  <c:v>53.19033857787646</c:v>
                </c:pt>
                <c:pt idx="1">
                  <c:v>46.228989140597768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2010</c:v>
                </c:pt>
                <c:pt idx="1">
                  <c:v>2014</c:v>
                </c:pt>
              </c:numCache>
            </c:numRef>
          </c:xVal>
          <c:yVal>
            <c:numRef>
              <c:f>Sanitation!$M$305:$M$316</c:f>
              <c:numCache>
                <c:formatCode>0.0</c:formatCode>
                <c:ptCount val="12"/>
                <c:pt idx="0">
                  <c:v>54.438136681654171</c:v>
                </c:pt>
                <c:pt idx="1">
                  <c:v>54.878227839327742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2010</c:v>
                </c:pt>
                <c:pt idx="1">
                  <c:v>2014</c:v>
                </c:pt>
              </c:numCache>
            </c:numRef>
          </c:xVal>
          <c:yVal>
            <c:numRef>
              <c:f>Sanitation!$H$305:$H$316</c:f>
              <c:numCache>
                <c:formatCode>0.0</c:formatCode>
                <c:ptCount val="12"/>
                <c:pt idx="0">
                  <c:v>54.532639086230247</c:v>
                </c:pt>
                <c:pt idx="1">
                  <c:v>54.916546006419189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2010</c:v>
                </c:pt>
                <c:pt idx="1">
                  <c:v>2014</c:v>
                </c:pt>
              </c:numCache>
            </c:numRef>
          </c:xVal>
          <c:yVal>
            <c:numRef>
              <c:f>Sanitation!$X$305:$X$316</c:f>
              <c:numCache>
                <c:formatCode>0.0</c:formatCode>
                <c:ptCount val="12"/>
                <c:pt idx="0">
                  <c:v>59.41807250958734</c:v>
                </c:pt>
                <c:pt idx="1">
                  <c:v>73.553607517903359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2010</c:v>
                </c:pt>
                <c:pt idx="1">
                  <c:v>2014</c:v>
                </c:pt>
              </c:numCache>
            </c:numRef>
          </c:xVal>
          <c:yVal>
            <c:numRef>
              <c:f>Sanitation!$S$305:$S$316</c:f>
              <c:numCache>
                <c:formatCode>0.0</c:formatCode>
                <c:ptCount val="12"/>
                <c:pt idx="0">
                  <c:v>29.264893249721098</c:v>
                </c:pt>
                <c:pt idx="1">
                  <c:v>34.059133773154358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2010</c:v>
                </c:pt>
                <c:pt idx="1">
                  <c:v>2014</c:v>
                </c:pt>
              </c:numCache>
            </c:numRef>
          </c:xVal>
          <c:yVal>
            <c:numRef>
              <c:f>Sanitation!$N$305:$N$316</c:f>
              <c:numCache>
                <c:formatCode>0.0</c:formatCode>
                <c:ptCount val="12"/>
                <c:pt idx="0">
                  <c:v>12.521991884295655</c:v>
                </c:pt>
                <c:pt idx="1">
                  <c:v>17.65115103701422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2010</c:v>
                </c:pt>
                <c:pt idx="1">
                  <c:v>2014</c:v>
                </c:pt>
              </c:numCache>
            </c:numRef>
          </c:xVal>
          <c:yVal>
            <c:numRef>
              <c:f>Sanitation!$I$305:$I$316</c:f>
              <c:numCache>
                <c:formatCode>0.0</c:formatCode>
                <c:ptCount val="12"/>
                <c:pt idx="0">
                  <c:v>9.0370967581619617</c:v>
                </c:pt>
                <c:pt idx="1">
                  <c:v>8.3073691736570936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2010</c:v>
                </c:pt>
                <c:pt idx="1">
                  <c:v>2014</c:v>
                </c:pt>
              </c:numCache>
            </c:numRef>
          </c:xVal>
          <c:yVal>
            <c:numRef>
              <c:f>Sanitation!$D$305:$D$316</c:f>
              <c:numCache>
                <c:formatCode>0.0</c:formatCode>
                <c:ptCount val="12"/>
                <c:pt idx="0">
                  <c:v>6.7370203008082292</c:v>
                </c:pt>
                <c:pt idx="1">
                  <c:v>7.4834688984162314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2006</c:v>
                </c:pt>
                <c:pt idx="1">
                  <c:v>2018</c:v>
                </c:pt>
              </c:numCache>
            </c:numRef>
          </c:cat>
          <c:val>
            <c:numRef>
              <c:f>Sanitation!$E$299:$E$300</c:f>
              <c:numCache>
                <c:formatCode>0.0</c:formatCode>
                <c:ptCount val="2"/>
                <c:pt idx="0">
                  <c:v>6.0757269763660737</c:v>
                </c:pt>
                <c:pt idx="1">
                  <c:v>6.0757269763660737</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2006</c:v>
                </c:pt>
                <c:pt idx="1">
                  <c:v>2018</c:v>
                </c:pt>
              </c:numCache>
            </c:numRef>
          </c:cat>
          <c:val>
            <c:numRef>
              <c:f>Sanitation!$F$299:$F$300</c:f>
              <c:numCache>
                <c:formatCode>0.0</c:formatCode>
                <c:ptCount val="2"/>
                <c:pt idx="0">
                  <c:v>1.0345176232461568</c:v>
                </c:pt>
                <c:pt idx="1">
                  <c:v>1.0345176232461568</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2006</c:v>
                </c:pt>
                <c:pt idx="1">
                  <c:v>2018</c:v>
                </c:pt>
              </c:numCache>
            </c:numRef>
          </c:cat>
          <c:val>
            <c:numRef>
              <c:f>Sanitation!$G$299:$G$300</c:f>
              <c:numCache>
                <c:formatCode>0.0</c:formatCode>
                <c:ptCount val="2"/>
                <c:pt idx="0">
                  <c:v>38.165162854063055</c:v>
                </c:pt>
                <c:pt idx="1">
                  <c:v>38.165162854063055</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2006</c:v>
                </c:pt>
                <c:pt idx="1">
                  <c:v>2018</c:v>
                </c:pt>
              </c:numCache>
            </c:numRef>
          </c:cat>
          <c:val>
            <c:numRef>
              <c:f>Sanitation!$H$299:$H$300</c:f>
              <c:numCache>
                <c:formatCode>0.0</c:formatCode>
                <c:ptCount val="2"/>
                <c:pt idx="0">
                  <c:v>54.724592546324715</c:v>
                </c:pt>
                <c:pt idx="1">
                  <c:v>54.724592546324715</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2006</c:v>
                </c:pt>
                <c:pt idx="1">
                  <c:v>2018</c:v>
                </c:pt>
              </c:numCache>
            </c:numRef>
          </c:cat>
          <c:val>
            <c:numRef>
              <c:f>Sanitation!$J$299:$J$300</c:f>
              <c:numCache>
                <c:formatCode>0.0</c:formatCode>
                <c:ptCount val="2"/>
                <c:pt idx="0">
                  <c:v>6.7907953764827553</c:v>
                </c:pt>
                <c:pt idx="1">
                  <c:v>6.7907953764827553</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2006</c:v>
                </c:pt>
                <c:pt idx="1">
                  <c:v>2018</c:v>
                </c:pt>
              </c:numCache>
            </c:numRef>
          </c:cat>
          <c:val>
            <c:numRef>
              <c:f>Sanitation!$K$299:$K$300</c:f>
              <c:numCache>
                <c:formatCode>0.0</c:formatCode>
                <c:ptCount val="2"/>
                <c:pt idx="0">
                  <c:v>1.881437589426773</c:v>
                </c:pt>
                <c:pt idx="1">
                  <c:v>1.881437589426773</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2006</c:v>
                </c:pt>
                <c:pt idx="1">
                  <c:v>2018</c:v>
                </c:pt>
              </c:numCache>
            </c:numRef>
          </c:cat>
          <c:val>
            <c:numRef>
              <c:f>Sanitation!$L$299:$L$300</c:f>
              <c:numCache>
                <c:formatCode>0.0</c:formatCode>
                <c:ptCount val="2"/>
                <c:pt idx="0">
                  <c:v>36.66958477359951</c:v>
                </c:pt>
                <c:pt idx="1">
                  <c:v>36.66958477359951</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2006</c:v>
                </c:pt>
                <c:pt idx="1">
                  <c:v>2018</c:v>
                </c:pt>
              </c:numCache>
            </c:numRef>
          </c:cat>
          <c:val>
            <c:numRef>
              <c:f>Sanitation!$M$299:$M$300</c:f>
              <c:numCache>
                <c:formatCode>0.0</c:formatCode>
                <c:ptCount val="2"/>
                <c:pt idx="0">
                  <c:v>54.65818226049096</c:v>
                </c:pt>
                <c:pt idx="1">
                  <c:v>54.65818226049096</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2006</c:v>
                </c:pt>
                <c:pt idx="1">
                  <c:v>2018</c:v>
                </c:pt>
              </c:numCache>
            </c:numRef>
          </c:cat>
          <c:val>
            <c:numRef>
              <c:f>Sanitation!$O$299:$O$300</c:f>
              <c:numCache>
                <c:formatCode>0.0</c:formatCode>
                <c:ptCount val="2"/>
                <c:pt idx="0">
                  <c:v>10.899506169327855</c:v>
                </c:pt>
                <c:pt idx="1">
                  <c:v>10.899506169327855</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2006</c:v>
                </c:pt>
                <c:pt idx="1">
                  <c:v>2018</c:v>
                </c:pt>
              </c:numCache>
            </c:numRef>
          </c:cat>
          <c:val>
            <c:numRef>
              <c:f>Sanitation!$P$299:$P$300</c:f>
              <c:numCache>
                <c:formatCode>0.0</c:formatCode>
                <c:ptCount val="2"/>
                <c:pt idx="0">
                  <c:v>4.1870652913270821</c:v>
                </c:pt>
                <c:pt idx="1">
                  <c:v>4.1870652913270821</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2006</c:v>
                </c:pt>
                <c:pt idx="1">
                  <c:v>2018</c:v>
                </c:pt>
              </c:numCache>
            </c:numRef>
          </c:cat>
          <c:val>
            <c:numRef>
              <c:f>Sanitation!$Q$299:$Q$300</c:f>
              <c:numCache>
                <c:formatCode>0.0</c:formatCode>
                <c:ptCount val="2"/>
                <c:pt idx="0">
                  <c:v>35.203764680107952</c:v>
                </c:pt>
                <c:pt idx="1">
                  <c:v>35.203764680107952</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2006</c:v>
                </c:pt>
                <c:pt idx="1">
                  <c:v>2018</c:v>
                </c:pt>
              </c:numCache>
            </c:numRef>
          </c:cat>
          <c:val>
            <c:numRef>
              <c:f>Sanitation!$R$299:$R$300</c:f>
              <c:numCache>
                <c:formatCode>0.0</c:formatCode>
                <c:ptCount val="2"/>
                <c:pt idx="0">
                  <c:v>49.709663859237111</c:v>
                </c:pt>
                <c:pt idx="1">
                  <c:v>49.709663859237111</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2006</c:v>
                </c:pt>
                <c:pt idx="1">
                  <c:v>2018</c:v>
                </c:pt>
              </c:numCache>
            </c:numRef>
          </c:cat>
          <c:val>
            <c:numRef>
              <c:f>Sanitation!$T$299:$T$300</c:f>
              <c:numCache>
                <c:formatCode>0.0</c:formatCode>
                <c:ptCount val="2"/>
                <c:pt idx="0">
                  <c:v>21.593737331154699</c:v>
                </c:pt>
                <c:pt idx="1">
                  <c:v>21.593737331154699</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2006</c:v>
                </c:pt>
                <c:pt idx="1">
                  <c:v>2018</c:v>
                </c:pt>
              </c:numCache>
            </c:numRef>
          </c:cat>
          <c:val>
            <c:numRef>
              <c:f>Sanitation!$U$299:$U$300</c:f>
              <c:numCache>
                <c:formatCode>0.0</c:formatCode>
                <c:ptCount val="2"/>
                <c:pt idx="0">
                  <c:v>10.068276180283027</c:v>
                </c:pt>
                <c:pt idx="1">
                  <c:v>10.068276180283027</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2006</c:v>
                </c:pt>
                <c:pt idx="1">
                  <c:v>2018</c:v>
                </c:pt>
              </c:numCache>
            </c:numRef>
          </c:cat>
          <c:val>
            <c:numRef>
              <c:f>Sanitation!$V$299:$V$300</c:f>
              <c:numCache>
                <c:formatCode>0.0</c:formatCode>
                <c:ptCount val="2"/>
                <c:pt idx="0">
                  <c:v>30.908960026009453</c:v>
                </c:pt>
                <c:pt idx="1">
                  <c:v>30.908960026009453</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2006</c:v>
                </c:pt>
                <c:pt idx="1">
                  <c:v>2018</c:v>
                </c:pt>
              </c:numCache>
            </c:numRef>
          </c:cat>
          <c:val>
            <c:numRef>
              <c:f>Sanitation!$W$299:$W$300</c:f>
              <c:numCache>
                <c:formatCode>0.0</c:formatCode>
                <c:ptCount val="2"/>
                <c:pt idx="0">
                  <c:v>37.429026462552812</c:v>
                </c:pt>
                <c:pt idx="1">
                  <c:v>37.429026462552812</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2006</c:v>
                </c:pt>
                <c:pt idx="1">
                  <c:v>2018</c:v>
                </c:pt>
              </c:numCache>
            </c:numRef>
          </c:cat>
          <c:val>
            <c:numRef>
              <c:f>Sanitation!$Y$299:$Y$300</c:f>
              <c:numCache>
                <c:formatCode>0.0</c:formatCode>
                <c:ptCount val="2"/>
                <c:pt idx="0">
                  <c:v>54.249712541297569</c:v>
                </c:pt>
                <c:pt idx="1">
                  <c:v>54.249712541297569</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2006</c:v>
                </c:pt>
                <c:pt idx="1">
                  <c:v>2018</c:v>
                </c:pt>
              </c:numCache>
            </c:numRef>
          </c:cat>
          <c:val>
            <c:numRef>
              <c:f>Sanitation!$Z$299:$Z$300</c:f>
              <c:numCache>
                <c:formatCode>0.0</c:formatCode>
                <c:ptCount val="2"/>
                <c:pt idx="0">
                  <c:v>12.236127472447784</c:v>
                </c:pt>
                <c:pt idx="1">
                  <c:v>12.236127472447784</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2006</c:v>
                </c:pt>
                <c:pt idx="1">
                  <c:v>2018</c:v>
                </c:pt>
              </c:numCache>
            </c:numRef>
          </c:cat>
          <c:val>
            <c:numRef>
              <c:f>Sanitation!$AA$299:$AA$300</c:f>
              <c:numCache>
                <c:formatCode>0.0</c:formatCode>
                <c:ptCount val="2"/>
                <c:pt idx="0">
                  <c:v>24.573568900456536</c:v>
                </c:pt>
                <c:pt idx="1">
                  <c:v>24.573568900456536</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2006</c:v>
                </c:pt>
                <c:pt idx="1">
                  <c:v>2018</c:v>
                </c:pt>
              </c:numCache>
            </c:numRef>
          </c:cat>
          <c:val>
            <c:numRef>
              <c:f>Sanitation!$AB$299:$AB$300</c:f>
              <c:numCache>
                <c:formatCode>0.0</c:formatCode>
                <c:ptCount val="2"/>
                <c:pt idx="0">
                  <c:v>8.940591085798097</c:v>
                </c:pt>
                <c:pt idx="1">
                  <c:v>8.940591085798097</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2006</c:v>
                </c:pt>
                <c:pt idx="1">
                  <c:v>2018</c:v>
                </c:pt>
              </c:numCache>
            </c:numRef>
          </c:cat>
          <c:val>
            <c:numRef>
              <c:f>Sanitation!$E$299:$E$300</c:f>
              <c:numCache>
                <c:formatCode>0.0</c:formatCode>
                <c:ptCount val="2"/>
                <c:pt idx="0">
                  <c:v>6.0757269763660737</c:v>
                </c:pt>
                <c:pt idx="1">
                  <c:v>6.0757269763660737</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2006</c:v>
                </c:pt>
                <c:pt idx="1">
                  <c:v>2018</c:v>
                </c:pt>
              </c:numCache>
            </c:numRef>
          </c:cat>
          <c:val>
            <c:numRef>
              <c:f>Sanitation!$F$299:$F$300</c:f>
              <c:numCache>
                <c:formatCode>0.0</c:formatCode>
                <c:ptCount val="2"/>
                <c:pt idx="0">
                  <c:v>1.0345176232461568</c:v>
                </c:pt>
                <c:pt idx="1">
                  <c:v>1.0345176232461568</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2006</c:v>
                </c:pt>
                <c:pt idx="1">
                  <c:v>2018</c:v>
                </c:pt>
              </c:numCache>
            </c:numRef>
          </c:cat>
          <c:val>
            <c:numRef>
              <c:f>Sanitation!$G$299:$G$300</c:f>
              <c:numCache>
                <c:formatCode>0.0</c:formatCode>
                <c:ptCount val="2"/>
                <c:pt idx="0">
                  <c:v>38.165162854063055</c:v>
                </c:pt>
                <c:pt idx="1">
                  <c:v>38.165162854063055</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2006</c:v>
                </c:pt>
                <c:pt idx="1">
                  <c:v>2018</c:v>
                </c:pt>
              </c:numCache>
            </c:numRef>
          </c:cat>
          <c:val>
            <c:numRef>
              <c:f>Sanitation!$H$299:$H$300</c:f>
              <c:numCache>
                <c:formatCode>0.0</c:formatCode>
                <c:ptCount val="2"/>
                <c:pt idx="0">
                  <c:v>54.724592546324715</c:v>
                </c:pt>
                <c:pt idx="1">
                  <c:v>54.724592546324715</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2006</c:v>
                </c:pt>
                <c:pt idx="1">
                  <c:v>2018</c:v>
                </c:pt>
              </c:numCache>
            </c:numRef>
          </c:cat>
          <c:val>
            <c:numRef>
              <c:f>Sanitation!$J$299:$J$300</c:f>
              <c:numCache>
                <c:formatCode>0.0</c:formatCode>
                <c:ptCount val="2"/>
                <c:pt idx="0">
                  <c:v>6.7907953764827553</c:v>
                </c:pt>
                <c:pt idx="1">
                  <c:v>6.7907953764827553</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2006</c:v>
                </c:pt>
                <c:pt idx="1">
                  <c:v>2018</c:v>
                </c:pt>
              </c:numCache>
            </c:numRef>
          </c:cat>
          <c:val>
            <c:numRef>
              <c:f>Sanitation!$K$299:$K$300</c:f>
              <c:numCache>
                <c:formatCode>0.0</c:formatCode>
                <c:ptCount val="2"/>
                <c:pt idx="0">
                  <c:v>1.881437589426773</c:v>
                </c:pt>
                <c:pt idx="1">
                  <c:v>1.881437589426773</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2006</c:v>
                </c:pt>
                <c:pt idx="1">
                  <c:v>2018</c:v>
                </c:pt>
              </c:numCache>
            </c:numRef>
          </c:cat>
          <c:val>
            <c:numRef>
              <c:f>Sanitation!$L$299:$L$300</c:f>
              <c:numCache>
                <c:formatCode>0.0</c:formatCode>
                <c:ptCount val="2"/>
                <c:pt idx="0">
                  <c:v>36.66958477359951</c:v>
                </c:pt>
                <c:pt idx="1">
                  <c:v>36.66958477359951</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2006</c:v>
                </c:pt>
                <c:pt idx="1">
                  <c:v>2018</c:v>
                </c:pt>
              </c:numCache>
            </c:numRef>
          </c:cat>
          <c:val>
            <c:numRef>
              <c:f>Sanitation!$M$299:$M$300</c:f>
              <c:numCache>
                <c:formatCode>0.0</c:formatCode>
                <c:ptCount val="2"/>
                <c:pt idx="0">
                  <c:v>54.65818226049096</c:v>
                </c:pt>
                <c:pt idx="1">
                  <c:v>54.65818226049096</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2006</c:v>
                </c:pt>
                <c:pt idx="1">
                  <c:v>2018</c:v>
                </c:pt>
              </c:numCache>
            </c:numRef>
          </c:cat>
          <c:val>
            <c:numRef>
              <c:f>Sanitation!$O$299:$O$300</c:f>
              <c:numCache>
                <c:formatCode>0.0</c:formatCode>
                <c:ptCount val="2"/>
                <c:pt idx="0">
                  <c:v>10.899506169327855</c:v>
                </c:pt>
                <c:pt idx="1">
                  <c:v>10.899506169327855</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2006</c:v>
                </c:pt>
                <c:pt idx="1">
                  <c:v>2018</c:v>
                </c:pt>
              </c:numCache>
            </c:numRef>
          </c:cat>
          <c:val>
            <c:numRef>
              <c:f>Sanitation!$P$299:$P$300</c:f>
              <c:numCache>
                <c:formatCode>0.0</c:formatCode>
                <c:ptCount val="2"/>
                <c:pt idx="0">
                  <c:v>4.1870652913270821</c:v>
                </c:pt>
                <c:pt idx="1">
                  <c:v>4.1870652913270821</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2006</c:v>
                </c:pt>
                <c:pt idx="1">
                  <c:v>2018</c:v>
                </c:pt>
              </c:numCache>
            </c:numRef>
          </c:cat>
          <c:val>
            <c:numRef>
              <c:f>Sanitation!$Q$299:$Q$300</c:f>
              <c:numCache>
                <c:formatCode>0.0</c:formatCode>
                <c:ptCount val="2"/>
                <c:pt idx="0">
                  <c:v>35.203764680107952</c:v>
                </c:pt>
                <c:pt idx="1">
                  <c:v>35.203764680107952</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2006</c:v>
                </c:pt>
                <c:pt idx="1">
                  <c:v>2018</c:v>
                </c:pt>
              </c:numCache>
            </c:numRef>
          </c:cat>
          <c:val>
            <c:numRef>
              <c:f>Sanitation!$R$299:$R$300</c:f>
              <c:numCache>
                <c:formatCode>0.0</c:formatCode>
                <c:ptCount val="2"/>
                <c:pt idx="0">
                  <c:v>49.709663859237111</c:v>
                </c:pt>
                <c:pt idx="1">
                  <c:v>49.709663859237111</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2006</c:v>
                </c:pt>
                <c:pt idx="1">
                  <c:v>2018</c:v>
                </c:pt>
              </c:numCache>
            </c:numRef>
          </c:cat>
          <c:val>
            <c:numRef>
              <c:f>Sanitation!$T$299:$T$300</c:f>
              <c:numCache>
                <c:formatCode>0.0</c:formatCode>
                <c:ptCount val="2"/>
                <c:pt idx="0">
                  <c:v>21.593737331154699</c:v>
                </c:pt>
                <c:pt idx="1">
                  <c:v>21.593737331154699</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2006</c:v>
                </c:pt>
                <c:pt idx="1">
                  <c:v>2018</c:v>
                </c:pt>
              </c:numCache>
            </c:numRef>
          </c:cat>
          <c:val>
            <c:numRef>
              <c:f>Sanitation!$U$299:$U$300</c:f>
              <c:numCache>
                <c:formatCode>0.0</c:formatCode>
                <c:ptCount val="2"/>
                <c:pt idx="0">
                  <c:v>10.068276180283027</c:v>
                </c:pt>
                <c:pt idx="1">
                  <c:v>10.068276180283027</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2006</c:v>
                </c:pt>
                <c:pt idx="1">
                  <c:v>2018</c:v>
                </c:pt>
              </c:numCache>
            </c:numRef>
          </c:cat>
          <c:val>
            <c:numRef>
              <c:f>Sanitation!$V$299:$V$300</c:f>
              <c:numCache>
                <c:formatCode>0.0</c:formatCode>
                <c:ptCount val="2"/>
                <c:pt idx="0">
                  <c:v>30.908960026009453</c:v>
                </c:pt>
                <c:pt idx="1">
                  <c:v>30.908960026009453</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2006</c:v>
                </c:pt>
                <c:pt idx="1">
                  <c:v>2018</c:v>
                </c:pt>
              </c:numCache>
            </c:numRef>
          </c:cat>
          <c:val>
            <c:numRef>
              <c:f>Sanitation!$W$299:$W$300</c:f>
              <c:numCache>
                <c:formatCode>0.0</c:formatCode>
                <c:ptCount val="2"/>
                <c:pt idx="0">
                  <c:v>37.429026462552812</c:v>
                </c:pt>
                <c:pt idx="1">
                  <c:v>37.429026462552812</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2006</c:v>
                </c:pt>
                <c:pt idx="1">
                  <c:v>2018</c:v>
                </c:pt>
              </c:numCache>
            </c:numRef>
          </c:cat>
          <c:val>
            <c:numRef>
              <c:f>Sanitation!$Y$299:$Y$300</c:f>
              <c:numCache>
                <c:formatCode>0.0</c:formatCode>
                <c:ptCount val="2"/>
                <c:pt idx="0">
                  <c:v>54.249712541297569</c:v>
                </c:pt>
                <c:pt idx="1">
                  <c:v>54.249712541297569</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2006</c:v>
                </c:pt>
                <c:pt idx="1">
                  <c:v>2018</c:v>
                </c:pt>
              </c:numCache>
            </c:numRef>
          </c:cat>
          <c:val>
            <c:numRef>
              <c:f>Sanitation!$Z$299:$Z$300</c:f>
              <c:numCache>
                <c:formatCode>0.0</c:formatCode>
                <c:ptCount val="2"/>
                <c:pt idx="0">
                  <c:v>12.236127472447784</c:v>
                </c:pt>
                <c:pt idx="1">
                  <c:v>12.236127472447784</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2006</c:v>
                </c:pt>
                <c:pt idx="1">
                  <c:v>2018</c:v>
                </c:pt>
              </c:numCache>
            </c:numRef>
          </c:cat>
          <c:val>
            <c:numRef>
              <c:f>Sanitation!$AA$299:$AA$300</c:f>
              <c:numCache>
                <c:formatCode>0.0</c:formatCode>
                <c:ptCount val="2"/>
                <c:pt idx="0">
                  <c:v>24.573568900456536</c:v>
                </c:pt>
                <c:pt idx="1">
                  <c:v>24.573568900456536</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2006</c:v>
                </c:pt>
                <c:pt idx="1">
                  <c:v>2018</c:v>
                </c:pt>
              </c:numCache>
            </c:numRef>
          </c:cat>
          <c:val>
            <c:numRef>
              <c:f>Sanitation!$AB$299:$AB$300</c:f>
              <c:numCache>
                <c:formatCode>0.0</c:formatCode>
                <c:ptCount val="2"/>
                <c:pt idx="0">
                  <c:v>8.940591085798097</c:v>
                </c:pt>
                <c:pt idx="1">
                  <c:v>8.940591085798097</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2006</c:v>
                </c:pt>
                <c:pt idx="1">
                  <c:v>2018</c:v>
                </c:pt>
              </c:numCache>
            </c:numRef>
          </c:cat>
          <c:val>
            <c:numRef>
              <c:f>Sanitation!$E$99:$E$100</c:f>
              <c:numCache>
                <c:formatCode>0.0</c:formatCode>
                <c:ptCount val="2"/>
                <c:pt idx="0">
                  <c:v>6.43275769783002</c:v>
                </c:pt>
                <c:pt idx="1">
                  <c:v>6.43275769783002</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2006</c:v>
                </c:pt>
                <c:pt idx="1">
                  <c:v>2018</c:v>
                </c:pt>
              </c:numCache>
            </c:numRef>
          </c:cat>
          <c:val>
            <c:numRef>
              <c:f>Sanitation!$F$99:$F$100</c:f>
              <c:numCache>
                <c:formatCode>0.0</c:formatCode>
                <c:ptCount val="2"/>
                <c:pt idx="0">
                  <c:v>1.2397543516521485</c:v>
                </c:pt>
                <c:pt idx="1">
                  <c:v>1.2397543516521485</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2006</c:v>
                </c:pt>
                <c:pt idx="1">
                  <c:v>2018</c:v>
                </c:pt>
              </c:numCache>
            </c:numRef>
          </c:cat>
          <c:val>
            <c:numRef>
              <c:f>Sanitation!$G$99:$G$100</c:f>
              <c:numCache>
                <c:formatCode>0.0</c:formatCode>
                <c:ptCount val="2"/>
                <c:pt idx="0">
                  <c:v>37.786337519485102</c:v>
                </c:pt>
                <c:pt idx="1">
                  <c:v>37.786337519485102</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2006</c:v>
                </c:pt>
                <c:pt idx="1">
                  <c:v>2018</c:v>
                </c:pt>
              </c:numCache>
            </c:numRef>
          </c:cat>
          <c:val>
            <c:numRef>
              <c:f>Sanitation!$H$99:$H$100</c:f>
              <c:numCache>
                <c:formatCode>0.0</c:formatCode>
                <c:ptCount val="2"/>
                <c:pt idx="0">
                  <c:v>54.541150431032733</c:v>
                </c:pt>
                <c:pt idx="1">
                  <c:v>54.541150431032733</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2006</c:v>
                </c:pt>
                <c:pt idx="1">
                  <c:v>2018</c:v>
                </c:pt>
              </c:numCache>
            </c:numRef>
          </c:cat>
          <c:val>
            <c:numRef>
              <c:f>Sanitation!$J$99:$J$100</c:f>
              <c:numCache>
                <c:formatCode>0.0</c:formatCode>
                <c:ptCount val="2"/>
                <c:pt idx="0">
                  <c:v>8.6997236912049107</c:v>
                </c:pt>
                <c:pt idx="1">
                  <c:v>8.6997236912049107</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2006</c:v>
                </c:pt>
                <c:pt idx="1">
                  <c:v>2018</c:v>
                </c:pt>
              </c:numCache>
            </c:numRef>
          </c:cat>
          <c:val>
            <c:numRef>
              <c:f>Sanitation!$K$99:$K$100</c:f>
              <c:numCache>
                <c:formatCode>0.0</c:formatCode>
                <c:ptCount val="2"/>
                <c:pt idx="0">
                  <c:v>3.2835831581920485</c:v>
                </c:pt>
                <c:pt idx="1">
                  <c:v>3.2835831581920485</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2006</c:v>
                </c:pt>
                <c:pt idx="1">
                  <c:v>2018</c:v>
                </c:pt>
              </c:numCache>
            </c:numRef>
          </c:cat>
          <c:val>
            <c:numRef>
              <c:f>Sanitation!$L$99:$L$100</c:f>
              <c:numCache>
                <c:formatCode>0.0</c:formatCode>
                <c:ptCount val="2"/>
                <c:pt idx="0">
                  <c:v>38.160681778944266</c:v>
                </c:pt>
                <c:pt idx="1">
                  <c:v>38.160681778944266</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2006</c:v>
                </c:pt>
                <c:pt idx="1">
                  <c:v>2018</c:v>
                </c:pt>
              </c:numCache>
            </c:numRef>
          </c:cat>
          <c:val>
            <c:numRef>
              <c:f>Sanitation!$M$99:$M$100</c:f>
              <c:numCache>
                <c:formatCode>0.0</c:formatCode>
                <c:ptCount val="2"/>
                <c:pt idx="0">
                  <c:v>49.856011371658774</c:v>
                </c:pt>
                <c:pt idx="1">
                  <c:v>49.856011371658774</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2006</c:v>
                </c:pt>
                <c:pt idx="1">
                  <c:v>2018</c:v>
                </c:pt>
              </c:numCache>
            </c:numRef>
          </c:cat>
          <c:val>
            <c:numRef>
              <c:f>Sanitation!$O$99:$O$100</c:f>
              <c:numCache>
                <c:formatCode>0.0</c:formatCode>
                <c:ptCount val="2"/>
                <c:pt idx="0">
                  <c:v>19.157199181358564</c:v>
                </c:pt>
                <c:pt idx="1">
                  <c:v>19.157199181358564</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2006</c:v>
                </c:pt>
                <c:pt idx="1">
                  <c:v>2018</c:v>
                </c:pt>
              </c:numCache>
            </c:numRef>
          </c:cat>
          <c:val>
            <c:numRef>
              <c:f>Sanitation!$P$99:$P$100</c:f>
              <c:numCache>
                <c:formatCode>0.0</c:formatCode>
                <c:ptCount val="2"/>
                <c:pt idx="0">
                  <c:v>8.2592265124389126</c:v>
                </c:pt>
                <c:pt idx="1">
                  <c:v>8.2592265124389126</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2006</c:v>
                </c:pt>
                <c:pt idx="1">
                  <c:v>2018</c:v>
                </c:pt>
              </c:numCache>
            </c:numRef>
          </c:cat>
          <c:val>
            <c:numRef>
              <c:f>Sanitation!$Q$99:$Q$100</c:f>
              <c:numCache>
                <c:formatCode>0.0</c:formatCode>
                <c:ptCount val="2"/>
                <c:pt idx="0">
                  <c:v>38.398196004119278</c:v>
                </c:pt>
                <c:pt idx="1">
                  <c:v>38.398196004119278</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2006</c:v>
                </c:pt>
                <c:pt idx="1">
                  <c:v>2018</c:v>
                </c:pt>
              </c:numCache>
            </c:numRef>
          </c:cat>
          <c:val>
            <c:numRef>
              <c:f>Sanitation!$R$99:$R$100</c:f>
              <c:numCache>
                <c:formatCode>0.0</c:formatCode>
                <c:ptCount val="2"/>
                <c:pt idx="0">
                  <c:v>34.185378302083244</c:v>
                </c:pt>
                <c:pt idx="1">
                  <c:v>34.185378302083244</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2006</c:v>
                </c:pt>
                <c:pt idx="1">
                  <c:v>2018</c:v>
                </c:pt>
              </c:numCache>
            </c:numRef>
          </c:cat>
          <c:val>
            <c:numRef>
              <c:f>Sanitation!$T$99:$T$100</c:f>
              <c:numCache>
                <c:formatCode>0.0</c:formatCode>
                <c:ptCount val="2"/>
                <c:pt idx="0">
                  <c:v>42.55935099213464</c:v>
                </c:pt>
                <c:pt idx="1">
                  <c:v>42.55935099213464</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2006</c:v>
                </c:pt>
                <c:pt idx="1">
                  <c:v>2018</c:v>
                </c:pt>
              </c:numCache>
            </c:numRef>
          </c:cat>
          <c:val>
            <c:numRef>
              <c:f>Sanitation!$U$99:$U$100</c:f>
              <c:numCache>
                <c:formatCode>0.0</c:formatCode>
                <c:ptCount val="2"/>
                <c:pt idx="0">
                  <c:v>13.47240922460705</c:v>
                </c:pt>
                <c:pt idx="1">
                  <c:v>13.47240922460705</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2006</c:v>
                </c:pt>
                <c:pt idx="1">
                  <c:v>2018</c:v>
                </c:pt>
              </c:numCache>
            </c:numRef>
          </c:cat>
          <c:val>
            <c:numRef>
              <c:f>Sanitation!$V$99:$V$100</c:f>
              <c:numCache>
                <c:formatCode>0.0</c:formatCode>
                <c:ptCount val="2"/>
                <c:pt idx="0">
                  <c:v>31.631424293842088</c:v>
                </c:pt>
                <c:pt idx="1">
                  <c:v>31.631424293842088</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2006</c:v>
                </c:pt>
                <c:pt idx="1">
                  <c:v>2018</c:v>
                </c:pt>
              </c:numCache>
            </c:numRef>
          </c:cat>
          <c:val>
            <c:numRef>
              <c:f>Sanitation!$W$99:$W$100</c:f>
              <c:numCache>
                <c:formatCode>0.0</c:formatCode>
                <c:ptCount val="2"/>
                <c:pt idx="0">
                  <c:v>12.336815489416228</c:v>
                </c:pt>
                <c:pt idx="1">
                  <c:v>12.336815489416228</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2006</c:v>
                </c:pt>
                <c:pt idx="1">
                  <c:v>2018</c:v>
                </c:pt>
              </c:numCache>
            </c:numRef>
          </c:cat>
          <c:val>
            <c:numRef>
              <c:f>Sanitation!$Y$99:$Y$100</c:f>
              <c:numCache>
                <c:formatCode>0.0</c:formatCode>
                <c:ptCount val="2"/>
                <c:pt idx="0">
                  <c:v>72.169056639984177</c:v>
                </c:pt>
                <c:pt idx="1">
                  <c:v>72.169056639984177</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2006</c:v>
                </c:pt>
                <c:pt idx="1">
                  <c:v>2018</c:v>
                </c:pt>
              </c:numCache>
            </c:numRef>
          </c:cat>
          <c:val>
            <c:numRef>
              <c:f>Sanitation!$Z$99:$Z$100</c:f>
              <c:numCache>
                <c:formatCode>0.0</c:formatCode>
                <c:ptCount val="2"/>
                <c:pt idx="0">
                  <c:v>14.064257946278467</c:v>
                </c:pt>
                <c:pt idx="1">
                  <c:v>14.064257946278467</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2006</c:v>
                </c:pt>
                <c:pt idx="1">
                  <c:v>2018</c:v>
                </c:pt>
              </c:numCache>
            </c:numRef>
          </c:cat>
          <c:val>
            <c:numRef>
              <c:f>Sanitation!$AA$99:$AA$100</c:f>
              <c:numCache>
                <c:formatCode>0.0</c:formatCode>
                <c:ptCount val="2"/>
                <c:pt idx="0">
                  <c:v>13.022450714644165</c:v>
                </c:pt>
                <c:pt idx="1">
                  <c:v>13.022450714644165</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2006</c:v>
                </c:pt>
                <c:pt idx="1">
                  <c:v>2018</c:v>
                </c:pt>
              </c:numCache>
            </c:numRef>
          </c:cat>
          <c:val>
            <c:numRef>
              <c:f>Sanitation!$AB$99:$AB$100</c:f>
              <c:numCache>
                <c:formatCode>0.0</c:formatCode>
                <c:ptCount val="2"/>
                <c:pt idx="0">
                  <c:v>0.74423469909317763</c:v>
                </c:pt>
                <c:pt idx="1">
                  <c:v>0.74423469909317763</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2006</c:v>
                </c:pt>
                <c:pt idx="1">
                  <c:v>2018</c:v>
                </c:pt>
              </c:numCache>
            </c:numRef>
          </c:cat>
          <c:val>
            <c:numRef>
              <c:f>Sanitation!$E$199:$E$200</c:f>
              <c:numCache>
                <c:formatCode>0.0</c:formatCode>
                <c:ptCount val="2"/>
                <c:pt idx="0">
                  <c:v>16.610387090085425</c:v>
                </c:pt>
                <c:pt idx="1">
                  <c:v>16.610387090085425</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2006</c:v>
                </c:pt>
                <c:pt idx="1">
                  <c:v>2018</c:v>
                </c:pt>
              </c:numCache>
            </c:numRef>
          </c:cat>
          <c:val>
            <c:numRef>
              <c:f>Sanitation!$F$199:$F$200</c:f>
              <c:numCache>
                <c:formatCode>0.0</c:formatCode>
                <c:ptCount val="2"/>
                <c:pt idx="0">
                  <c:v>7.0004868199668291</c:v>
                </c:pt>
                <c:pt idx="1">
                  <c:v>7.0004868199668291</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2006</c:v>
                </c:pt>
                <c:pt idx="1">
                  <c:v>2018</c:v>
                </c:pt>
              </c:numCache>
            </c:numRef>
          </c:cat>
          <c:val>
            <c:numRef>
              <c:f>Sanitation!$G$199:$G$200</c:f>
              <c:numCache>
                <c:formatCode>0.0</c:formatCode>
                <c:ptCount val="2"/>
                <c:pt idx="0">
                  <c:v>54.59549656576602</c:v>
                </c:pt>
                <c:pt idx="1">
                  <c:v>54.59549656576602</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2006</c:v>
                </c:pt>
                <c:pt idx="1">
                  <c:v>2018</c:v>
                </c:pt>
              </c:numCache>
            </c:numRef>
          </c:cat>
          <c:val>
            <c:numRef>
              <c:f>Sanitation!$H$199:$H$200</c:f>
              <c:numCache>
                <c:formatCode>0.0</c:formatCode>
                <c:ptCount val="2"/>
                <c:pt idx="0">
                  <c:v>21.793629524181725</c:v>
                </c:pt>
                <c:pt idx="1">
                  <c:v>21.793629524181725</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2006</c:v>
                </c:pt>
                <c:pt idx="1">
                  <c:v>2018</c:v>
                </c:pt>
              </c:numCache>
            </c:numRef>
          </c:cat>
          <c:val>
            <c:numRef>
              <c:f>Sanitation!$J$199:$J$200</c:f>
              <c:numCache>
                <c:formatCode>0.0</c:formatCode>
                <c:ptCount val="2"/>
                <c:pt idx="0">
                  <c:v>36.081699351528776</c:v>
                </c:pt>
                <c:pt idx="1">
                  <c:v>36.081699351528776</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2006</c:v>
                </c:pt>
                <c:pt idx="1">
                  <c:v>2018</c:v>
                </c:pt>
              </c:numCache>
            </c:numRef>
          </c:cat>
          <c:val>
            <c:numRef>
              <c:f>Sanitation!$K$199:$K$200</c:f>
              <c:numCache>
                <c:formatCode>0.0</c:formatCode>
                <c:ptCount val="2"/>
                <c:pt idx="0">
                  <c:v>12.109137449042658</c:v>
                </c:pt>
                <c:pt idx="1">
                  <c:v>12.109137449042658</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2006</c:v>
                </c:pt>
                <c:pt idx="1">
                  <c:v>2018</c:v>
                </c:pt>
              </c:numCache>
            </c:numRef>
          </c:cat>
          <c:val>
            <c:numRef>
              <c:f>Sanitation!$L$199:$L$200</c:f>
              <c:numCache>
                <c:formatCode>0.0</c:formatCode>
                <c:ptCount val="2"/>
                <c:pt idx="0">
                  <c:v>42.976846614079982</c:v>
                </c:pt>
                <c:pt idx="1">
                  <c:v>42.976846614079982</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2006</c:v>
                </c:pt>
                <c:pt idx="1">
                  <c:v>2018</c:v>
                </c:pt>
              </c:numCache>
            </c:numRef>
          </c:cat>
          <c:val>
            <c:numRef>
              <c:f>Sanitation!$M$199:$M$200</c:f>
              <c:numCache>
                <c:formatCode>0.0</c:formatCode>
                <c:ptCount val="2"/>
                <c:pt idx="0">
                  <c:v>8.8323165853485879</c:v>
                </c:pt>
                <c:pt idx="1">
                  <c:v>8.8323165853485879</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2006</c:v>
                </c:pt>
                <c:pt idx="1">
                  <c:v>2018</c:v>
                </c:pt>
              </c:numCache>
            </c:numRef>
          </c:cat>
          <c:val>
            <c:numRef>
              <c:f>Sanitation!$O$199:$O$200</c:f>
              <c:numCache>
                <c:formatCode>0.0</c:formatCode>
                <c:ptCount val="2"/>
                <c:pt idx="0">
                  <c:v>54.892921148684252</c:v>
                </c:pt>
                <c:pt idx="1">
                  <c:v>54.892921148684252</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2006</c:v>
                </c:pt>
                <c:pt idx="1">
                  <c:v>2018</c:v>
                </c:pt>
              </c:numCache>
            </c:numRef>
          </c:cat>
          <c:val>
            <c:numRef>
              <c:f>Sanitation!$P$199:$P$200</c:f>
              <c:numCache>
                <c:formatCode>0.0</c:formatCode>
                <c:ptCount val="2"/>
                <c:pt idx="0">
                  <c:v>14.557187132651677</c:v>
                </c:pt>
                <c:pt idx="1">
                  <c:v>14.557187132651677</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2006</c:v>
                </c:pt>
                <c:pt idx="1">
                  <c:v>2018</c:v>
                </c:pt>
              </c:numCache>
            </c:numRef>
          </c:cat>
          <c:val>
            <c:numRef>
              <c:f>Sanitation!$Q$199:$Q$200</c:f>
              <c:numCache>
                <c:formatCode>0.0</c:formatCode>
                <c:ptCount val="2"/>
                <c:pt idx="0">
                  <c:v>28.384381682758203</c:v>
                </c:pt>
                <c:pt idx="1">
                  <c:v>28.384381682758203</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2006</c:v>
                </c:pt>
                <c:pt idx="1">
                  <c:v>2018</c:v>
                </c:pt>
              </c:numCache>
            </c:numRef>
          </c:cat>
          <c:val>
            <c:numRef>
              <c:f>Sanitation!$R$199:$R$200</c:f>
              <c:numCache>
                <c:formatCode>0.0</c:formatCode>
                <c:ptCount val="2"/>
                <c:pt idx="0">
                  <c:v>2.1655100359058652</c:v>
                </c:pt>
                <c:pt idx="1">
                  <c:v>2.1655100359058652</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2006</c:v>
                </c:pt>
                <c:pt idx="1">
                  <c:v>2018</c:v>
                </c:pt>
              </c:numCache>
            </c:numRef>
          </c:cat>
          <c:val>
            <c:numRef>
              <c:f>Sanitation!$T$199:$T$200</c:f>
              <c:numCache>
                <c:formatCode>0.0</c:formatCode>
                <c:ptCount val="2"/>
                <c:pt idx="0">
                  <c:v>67.511732352529265</c:v>
                </c:pt>
                <c:pt idx="1">
                  <c:v>67.511732352529265</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2006</c:v>
                </c:pt>
                <c:pt idx="1">
                  <c:v>2018</c:v>
                </c:pt>
              </c:numCache>
            </c:numRef>
          </c:cat>
          <c:val>
            <c:numRef>
              <c:f>Sanitation!$U$199:$U$200</c:f>
              <c:numCache>
                <c:formatCode>0.0</c:formatCode>
                <c:ptCount val="2"/>
                <c:pt idx="0">
                  <c:v>18.670143820001073</c:v>
                </c:pt>
                <c:pt idx="1">
                  <c:v>18.670143820001073</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2006</c:v>
                </c:pt>
                <c:pt idx="1">
                  <c:v>2018</c:v>
                </c:pt>
              </c:numCache>
            </c:numRef>
          </c:cat>
          <c:val>
            <c:numRef>
              <c:f>Sanitation!$V$199:$V$200</c:f>
              <c:numCache>
                <c:formatCode>0.0</c:formatCode>
                <c:ptCount val="2"/>
                <c:pt idx="0">
                  <c:v>13.747253096514655</c:v>
                </c:pt>
                <c:pt idx="1">
                  <c:v>13.747253096514655</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2006</c:v>
                </c:pt>
                <c:pt idx="1">
                  <c:v>2018</c:v>
                </c:pt>
              </c:numCache>
            </c:numRef>
          </c:cat>
          <c:val>
            <c:numRef>
              <c:f>Sanitation!$W$199:$W$200</c:f>
              <c:numCache>
                <c:formatCode>0.0</c:formatCode>
                <c:ptCount val="2"/>
                <c:pt idx="0">
                  <c:v>7.0870730955012243E-2</c:v>
                </c:pt>
                <c:pt idx="1">
                  <c:v>7.0870730955012243E-2</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2006</c:v>
                </c:pt>
                <c:pt idx="1">
                  <c:v>2018</c:v>
                </c:pt>
              </c:numCache>
            </c:numRef>
          </c:cat>
          <c:val>
            <c:numRef>
              <c:f>Sanitation!$Y$199:$Y$200</c:f>
              <c:numCache>
                <c:formatCode>0.0</c:formatCode>
                <c:ptCount val="2"/>
                <c:pt idx="0">
                  <c:v>82.951228820665804</c:v>
                </c:pt>
                <c:pt idx="1">
                  <c:v>82.951228820665804</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2006</c:v>
                </c:pt>
                <c:pt idx="1">
                  <c:v>2018</c:v>
                </c:pt>
              </c:numCache>
            </c:numRef>
          </c:cat>
          <c:val>
            <c:numRef>
              <c:f>Sanitation!$Z$199:$Z$200</c:f>
              <c:numCache>
                <c:formatCode>0.0</c:formatCode>
                <c:ptCount val="2"/>
                <c:pt idx="0">
                  <c:v>12.036122768081142</c:v>
                </c:pt>
                <c:pt idx="1">
                  <c:v>12.036122768081142</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2006</c:v>
                </c:pt>
                <c:pt idx="1">
                  <c:v>2018</c:v>
                </c:pt>
              </c:numCache>
            </c:numRef>
          </c:cat>
          <c:val>
            <c:numRef>
              <c:f>Sanitation!$AA$199:$AA$200</c:f>
              <c:numCache>
                <c:formatCode>0.0</c:formatCode>
                <c:ptCount val="2"/>
                <c:pt idx="0">
                  <c:v>4.8554195872788029</c:v>
                </c:pt>
                <c:pt idx="1">
                  <c:v>4.8554195872788029</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2006</c:v>
                </c:pt>
                <c:pt idx="1">
                  <c:v>2018</c:v>
                </c:pt>
              </c:numCache>
            </c:numRef>
          </c:cat>
          <c:val>
            <c:numRef>
              <c:f>Sanitation!$AB$199:$AB$200</c:f>
              <c:numCache>
                <c:formatCode>0.0</c:formatCode>
                <c:ptCount val="2"/>
                <c:pt idx="0">
                  <c:v>0.15722882397424467</c:v>
                </c:pt>
                <c:pt idx="1">
                  <c:v>0.15722882397424467</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17.97299955488452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13.099024083467462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68.927976361648007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13.23462786370014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13.399027555432738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73.366344580867235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14.921528032628007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21.907776791799332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63.170695175573002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18.533398841893522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29.872338731863262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51.594262426243276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29.504745918638655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26.945709014195224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43.549545067166108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16.075944932558478</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12.941675025917709</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70.982380041523712</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13.500780726959713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16.499026039243113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70.000193233797702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16.287839716637968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24.600474568543547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59.111685714818549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19.783701225727654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24.307549387491413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55.908749386780741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48.93972333131871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18.72528071727934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32.334995951401936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10.848607160507923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13.952821999088494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75.198570840403733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15.331920031809299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15.335951828066662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69.332128140123942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24.127083141658996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15.103670838249784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60.769246020091217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39.049577607729852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20.325551594120935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40.624870798149054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71.162143699153091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13.816964149294311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15.020892151552479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MICS10!$M$18:$Q$18</c:f>
              <c:numCache>
                <c:formatCode>###0.0</c:formatCode>
                <c:ptCount val="5"/>
                <c:pt idx="0">
                  <c:v>46.430589751267846</c:v>
                </c:pt>
                <c:pt idx="1">
                  <c:v>44.008469625271516</c:v>
                </c:pt>
                <c:pt idx="2">
                  <c:v>49.611864408021063</c:v>
                </c:pt>
                <c:pt idx="3">
                  <c:v>71.693804583451268</c:v>
                </c:pt>
                <c:pt idx="4">
                  <c:v>94.996797329835374</c:v>
                </c:pt>
              </c:numCache>
            </c:numRef>
          </c:val>
          <c:extLst>
            <c:ext xmlns:c16="http://schemas.microsoft.com/office/drawing/2014/chart" uri="{C3380CC4-5D6E-409C-BE32-E72D297353CC}">
              <c16:uniqueId val="{00000000-1D5D-4817-A853-B7CD85E4E7B3}"/>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MICS10!$M$19:$Q$19</c:f>
              <c:numCache>
                <c:formatCode>###0.0</c:formatCode>
                <c:ptCount val="5"/>
                <c:pt idx="0">
                  <c:v>24.891360711509186</c:v>
                </c:pt>
                <c:pt idx="1">
                  <c:v>20.050438126215408</c:v>
                </c:pt>
                <c:pt idx="2">
                  <c:v>14.902913755855481</c:v>
                </c:pt>
                <c:pt idx="3">
                  <c:v>7.5258689894230608</c:v>
                </c:pt>
                <c:pt idx="4">
                  <c:v>1.0565872301599486</c:v>
                </c:pt>
              </c:numCache>
            </c:numRef>
          </c:val>
          <c:extLst>
            <c:ext xmlns:c16="http://schemas.microsoft.com/office/drawing/2014/chart" uri="{C3380CC4-5D6E-409C-BE32-E72D297353CC}">
              <c16:uniqueId val="{00000001-1D5D-4817-A853-B7CD85E4E7B3}"/>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MICS10!$M$20:$Q$20</c:f>
              <c:numCache>
                <c:formatCode>###0.0</c:formatCode>
                <c:ptCount val="5"/>
                <c:pt idx="0">
                  <c:v>28.678049537222968</c:v>
                </c:pt>
                <c:pt idx="1">
                  <c:v>35.941092248513073</c:v>
                </c:pt>
                <c:pt idx="2">
                  <c:v>35.485221836123458</c:v>
                </c:pt>
                <c:pt idx="3">
                  <c:v>20.780326427125672</c:v>
                </c:pt>
                <c:pt idx="4">
                  <c:v>3.9466154400046776</c:v>
                </c:pt>
              </c:numCache>
            </c:numRef>
          </c:val>
          <c:extLst>
            <c:ext xmlns:c16="http://schemas.microsoft.com/office/drawing/2014/chart" uri="{C3380CC4-5D6E-409C-BE32-E72D297353CC}">
              <c16:uniqueId val="{00000002-1D5D-4817-A853-B7CD85E4E7B3}"/>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1D5D-4817-A853-B7CD85E4E7B3}"/>
            </c:ext>
          </c:extLst>
        </c:ser>
        <c:dLbls>
          <c:showLegendKey val="0"/>
          <c:showVal val="0"/>
          <c:showCatName val="0"/>
          <c:showSerName val="0"/>
          <c:showPercent val="0"/>
          <c:showBubbleSize val="0"/>
        </c:dLbls>
        <c:gapWidth val="50"/>
        <c:overlap val="100"/>
        <c:axId val="212864000"/>
        <c:axId val="212867712"/>
      </c:barChart>
      <c:catAx>
        <c:axId val="2128640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867712"/>
        <c:crosses val="autoZero"/>
        <c:auto val="1"/>
        <c:lblAlgn val="ctr"/>
        <c:lblOffset val="100"/>
        <c:tickLblSkip val="1"/>
        <c:tickMarkSkip val="1"/>
        <c:noMultiLvlLbl val="0"/>
      </c:catAx>
      <c:valAx>
        <c:axId val="2128677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8640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MICS10!$R$15:$AF$15</c:f>
              <c:strCache>
                <c:ptCount val="15"/>
                <c:pt idx="0">
                  <c:v>Blue Nile</c:v>
                </c:pt>
                <c:pt idx="1">
                  <c:v>Gadarif</c:v>
                </c:pt>
                <c:pt idx="2">
                  <c:v>Gezira</c:v>
                </c:pt>
                <c:pt idx="3">
                  <c:v>Kassala</c:v>
                </c:pt>
                <c:pt idx="4">
                  <c:v>Khartoum</c:v>
                </c:pt>
                <c:pt idx="5">
                  <c:v>North Darfur</c:v>
                </c:pt>
                <c:pt idx="6">
                  <c:v>North Kordofan</c:v>
                </c:pt>
                <c:pt idx="7">
                  <c:v>Northern</c:v>
                </c:pt>
                <c:pt idx="8">
                  <c:v>Red Sea</c:v>
                </c:pt>
                <c:pt idx="9">
                  <c:v>River Nile</c:v>
                </c:pt>
                <c:pt idx="10">
                  <c:v>Sinnar</c:v>
                </c:pt>
                <c:pt idx="11">
                  <c:v>South Darfur</c:v>
                </c:pt>
                <c:pt idx="12">
                  <c:v>South Kordofan</c:v>
                </c:pt>
                <c:pt idx="13">
                  <c:v>West Darfur</c:v>
                </c:pt>
                <c:pt idx="14">
                  <c:v>Wite Nile</c:v>
                </c:pt>
              </c:strCache>
            </c:strRef>
          </c:cat>
          <c:val>
            <c:numRef>
              <c:f>MICS10!$R$18:$AF$18</c:f>
              <c:numCache>
                <c:formatCode>###0.0</c:formatCode>
                <c:ptCount val="15"/>
                <c:pt idx="0">
                  <c:v>44.062806884895679</c:v>
                </c:pt>
                <c:pt idx="1">
                  <c:v>53.530224303087827</c:v>
                </c:pt>
                <c:pt idx="2">
                  <c:v>95.349218309630217</c:v>
                </c:pt>
                <c:pt idx="3">
                  <c:v>63.300414852212214</c:v>
                </c:pt>
                <c:pt idx="4">
                  <c:v>95.718768092515802</c:v>
                </c:pt>
                <c:pt idx="5">
                  <c:v>52.502471767307895</c:v>
                </c:pt>
                <c:pt idx="6">
                  <c:v>58.076018772394178</c:v>
                </c:pt>
                <c:pt idx="7">
                  <c:v>91.433205251211604</c:v>
                </c:pt>
                <c:pt idx="8">
                  <c:v>76.758716707353415</c:v>
                </c:pt>
                <c:pt idx="9">
                  <c:v>74.189515871348192</c:v>
                </c:pt>
                <c:pt idx="10">
                  <c:v>76.181021850503242</c:v>
                </c:pt>
                <c:pt idx="11">
                  <c:v>55.476394802312853</c:v>
                </c:pt>
                <c:pt idx="12">
                  <c:v>60.688864276198913</c:v>
                </c:pt>
                <c:pt idx="13">
                  <c:v>47.351860144349565</c:v>
                </c:pt>
                <c:pt idx="14">
                  <c:v>63.227515881094398</c:v>
                </c:pt>
              </c:numCache>
            </c:numRef>
          </c:val>
          <c:extLst>
            <c:ext xmlns:c16="http://schemas.microsoft.com/office/drawing/2014/chart" uri="{C3380CC4-5D6E-409C-BE32-E72D297353CC}">
              <c16:uniqueId val="{00000000-E91D-4FDE-9123-3F9C800E9B24}"/>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MICS10!$R$15:$AF$15</c:f>
              <c:strCache>
                <c:ptCount val="15"/>
                <c:pt idx="0">
                  <c:v>Blue Nile</c:v>
                </c:pt>
                <c:pt idx="1">
                  <c:v>Gadarif</c:v>
                </c:pt>
                <c:pt idx="2">
                  <c:v>Gezira</c:v>
                </c:pt>
                <c:pt idx="3">
                  <c:v>Kassala</c:v>
                </c:pt>
                <c:pt idx="4">
                  <c:v>Khartoum</c:v>
                </c:pt>
                <c:pt idx="5">
                  <c:v>North Darfur</c:v>
                </c:pt>
                <c:pt idx="6">
                  <c:v>North Kordofan</c:v>
                </c:pt>
                <c:pt idx="7">
                  <c:v>Northern</c:v>
                </c:pt>
                <c:pt idx="8">
                  <c:v>Red Sea</c:v>
                </c:pt>
                <c:pt idx="9">
                  <c:v>River Nile</c:v>
                </c:pt>
                <c:pt idx="10">
                  <c:v>Sinnar</c:v>
                </c:pt>
                <c:pt idx="11">
                  <c:v>South Darfur</c:v>
                </c:pt>
                <c:pt idx="12">
                  <c:v>South Kordofan</c:v>
                </c:pt>
                <c:pt idx="13">
                  <c:v>West Darfur</c:v>
                </c:pt>
                <c:pt idx="14">
                  <c:v>Wite Nile</c:v>
                </c:pt>
              </c:strCache>
            </c:strRef>
          </c:cat>
          <c:val>
            <c:numRef>
              <c:f>MICS10!$R$19:$AF$19</c:f>
              <c:numCache>
                <c:formatCode>###0.0</c:formatCode>
                <c:ptCount val="15"/>
                <c:pt idx="0">
                  <c:v>9.9357309642411824</c:v>
                </c:pt>
                <c:pt idx="1">
                  <c:v>7.7171719247014474</c:v>
                </c:pt>
                <c:pt idx="2">
                  <c:v>2.2446591823147339</c:v>
                </c:pt>
                <c:pt idx="3">
                  <c:v>5.2065276285369348</c:v>
                </c:pt>
                <c:pt idx="4">
                  <c:v>0.57777928426065872</c:v>
                </c:pt>
                <c:pt idx="5">
                  <c:v>25.859426392853148</c:v>
                </c:pt>
                <c:pt idx="6">
                  <c:v>20.938972754672733</c:v>
                </c:pt>
                <c:pt idx="7">
                  <c:v>1.7708775736728037</c:v>
                </c:pt>
                <c:pt idx="8">
                  <c:v>8.8139886520149417</c:v>
                </c:pt>
                <c:pt idx="9">
                  <c:v>6.8919222394148587</c:v>
                </c:pt>
                <c:pt idx="10">
                  <c:v>6.1768396095002629</c:v>
                </c:pt>
                <c:pt idx="11">
                  <c:v>27.200795663131043</c:v>
                </c:pt>
                <c:pt idx="12">
                  <c:v>12.166915167017068</c:v>
                </c:pt>
                <c:pt idx="13">
                  <c:v>7.1381975591597158</c:v>
                </c:pt>
                <c:pt idx="14">
                  <c:v>1.1589565029121172</c:v>
                </c:pt>
              </c:numCache>
            </c:numRef>
          </c:val>
          <c:extLst>
            <c:ext xmlns:c16="http://schemas.microsoft.com/office/drawing/2014/chart" uri="{C3380CC4-5D6E-409C-BE32-E72D297353CC}">
              <c16:uniqueId val="{00000001-E91D-4FDE-9123-3F9C800E9B24}"/>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MICS10!$R$15:$AF$15</c:f>
              <c:strCache>
                <c:ptCount val="15"/>
                <c:pt idx="0">
                  <c:v>Blue Nile</c:v>
                </c:pt>
                <c:pt idx="1">
                  <c:v>Gadarif</c:v>
                </c:pt>
                <c:pt idx="2">
                  <c:v>Gezira</c:v>
                </c:pt>
                <c:pt idx="3">
                  <c:v>Kassala</c:v>
                </c:pt>
                <c:pt idx="4">
                  <c:v>Khartoum</c:v>
                </c:pt>
                <c:pt idx="5">
                  <c:v>North Darfur</c:v>
                </c:pt>
                <c:pt idx="6">
                  <c:v>North Kordofan</c:v>
                </c:pt>
                <c:pt idx="7">
                  <c:v>Northern</c:v>
                </c:pt>
                <c:pt idx="8">
                  <c:v>Red Sea</c:v>
                </c:pt>
                <c:pt idx="9">
                  <c:v>River Nile</c:v>
                </c:pt>
                <c:pt idx="10">
                  <c:v>Sinnar</c:v>
                </c:pt>
                <c:pt idx="11">
                  <c:v>South Darfur</c:v>
                </c:pt>
                <c:pt idx="12">
                  <c:v>South Kordofan</c:v>
                </c:pt>
                <c:pt idx="13">
                  <c:v>West Darfur</c:v>
                </c:pt>
                <c:pt idx="14">
                  <c:v>Wite Nile</c:v>
                </c:pt>
              </c:strCache>
            </c:strRef>
          </c:cat>
          <c:val>
            <c:numRef>
              <c:f>MICS10!$R$20:$AF$20</c:f>
              <c:numCache>
                <c:formatCode>###0.0</c:formatCode>
                <c:ptCount val="15"/>
                <c:pt idx="0">
                  <c:v>46.001462150863141</c:v>
                </c:pt>
                <c:pt idx="1">
                  <c:v>38.752603772210726</c:v>
                </c:pt>
                <c:pt idx="2">
                  <c:v>2.406122508055049</c:v>
                </c:pt>
                <c:pt idx="3">
                  <c:v>31.493057519250851</c:v>
                </c:pt>
                <c:pt idx="4">
                  <c:v>3.7034526232235394</c:v>
                </c:pt>
                <c:pt idx="5">
                  <c:v>21.638101839838956</c:v>
                </c:pt>
                <c:pt idx="6">
                  <c:v>20.985008472933089</c:v>
                </c:pt>
                <c:pt idx="7">
                  <c:v>6.7959171751155925</c:v>
                </c:pt>
                <c:pt idx="8">
                  <c:v>14.427294640631644</c:v>
                </c:pt>
                <c:pt idx="9">
                  <c:v>18.918561889236948</c:v>
                </c:pt>
                <c:pt idx="10">
                  <c:v>17.642138539996495</c:v>
                </c:pt>
                <c:pt idx="11">
                  <c:v>17.322809534556104</c:v>
                </c:pt>
                <c:pt idx="12">
                  <c:v>27.14422055678402</c:v>
                </c:pt>
                <c:pt idx="13">
                  <c:v>45.509942296490721</c:v>
                </c:pt>
                <c:pt idx="14">
                  <c:v>35.613527615993483</c:v>
                </c:pt>
              </c:numCache>
            </c:numRef>
          </c:val>
          <c:extLst>
            <c:ext xmlns:c16="http://schemas.microsoft.com/office/drawing/2014/chart" uri="{C3380CC4-5D6E-409C-BE32-E72D297353CC}">
              <c16:uniqueId val="{00000002-E91D-4FDE-9123-3F9C800E9B24}"/>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MICS10!$R$15:$AF$15</c:f>
              <c:strCache>
                <c:ptCount val="15"/>
                <c:pt idx="0">
                  <c:v>Blue Nile</c:v>
                </c:pt>
                <c:pt idx="1">
                  <c:v>Gadarif</c:v>
                </c:pt>
                <c:pt idx="2">
                  <c:v>Gezira</c:v>
                </c:pt>
                <c:pt idx="3">
                  <c:v>Kassala</c:v>
                </c:pt>
                <c:pt idx="4">
                  <c:v>Khartoum</c:v>
                </c:pt>
                <c:pt idx="5">
                  <c:v>North Darfur</c:v>
                </c:pt>
                <c:pt idx="6">
                  <c:v>North Kordofan</c:v>
                </c:pt>
                <c:pt idx="7">
                  <c:v>Northern</c:v>
                </c:pt>
                <c:pt idx="8">
                  <c:v>Red Sea</c:v>
                </c:pt>
                <c:pt idx="9">
                  <c:v>River Nile</c:v>
                </c:pt>
                <c:pt idx="10">
                  <c:v>Sinnar</c:v>
                </c:pt>
                <c:pt idx="11">
                  <c:v>South Darfur</c:v>
                </c:pt>
                <c:pt idx="12">
                  <c:v>South Kordofan</c:v>
                </c:pt>
                <c:pt idx="13">
                  <c:v>West Darfur</c:v>
                </c:pt>
                <c:pt idx="14">
                  <c:v>Wite Nile</c:v>
                </c:pt>
              </c:strCache>
            </c:strRef>
          </c:cat>
          <c:val>
            <c:numRef>
              <c:f>MICS10!$R$21:$AF$21</c:f>
              <c:numCache>
                <c:formatCod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3-E91D-4FDE-9123-3F9C800E9B24}"/>
            </c:ext>
          </c:extLst>
        </c:ser>
        <c:dLbls>
          <c:showLegendKey val="0"/>
          <c:showVal val="0"/>
          <c:showCatName val="0"/>
          <c:showSerName val="0"/>
          <c:showPercent val="0"/>
          <c:showBubbleSize val="0"/>
        </c:dLbls>
        <c:gapWidth val="50"/>
        <c:overlap val="100"/>
        <c:axId val="214570112"/>
        <c:axId val="214572416"/>
      </c:barChart>
      <c:catAx>
        <c:axId val="214570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4572416"/>
        <c:crosses val="autoZero"/>
        <c:auto val="1"/>
        <c:lblAlgn val="ctr"/>
        <c:lblOffset val="100"/>
        <c:tickLblSkip val="1"/>
        <c:tickMarkSkip val="1"/>
        <c:noMultiLvlLbl val="0"/>
      </c:catAx>
      <c:valAx>
        <c:axId val="2145724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4570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MICS10!$C$18:$G$18</c:f>
              <c:numCache>
                <c:formatCode>###0.0</c:formatCode>
                <c:ptCount val="5"/>
                <c:pt idx="0">
                  <c:v>46.28425931615115</c:v>
                </c:pt>
                <c:pt idx="1">
                  <c:v>49.068671864242425</c:v>
                </c:pt>
                <c:pt idx="2">
                  <c:v>70.332217046549317</c:v>
                </c:pt>
                <c:pt idx="3">
                  <c:v>89.940184356691091</c:v>
                </c:pt>
                <c:pt idx="4">
                  <c:v>98.182523109030882</c:v>
                </c:pt>
              </c:numCache>
            </c:numRef>
          </c:val>
          <c:extLst>
            <c:ext xmlns:c16="http://schemas.microsoft.com/office/drawing/2014/chart" uri="{C3380CC4-5D6E-409C-BE32-E72D297353CC}">
              <c16:uniqueId val="{00000000-11C3-42A2-BDC0-5BF847C3B8E4}"/>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MICS10!$C$19:$G$19</c:f>
              <c:numCache>
                <c:formatCode>###0.0</c:formatCode>
                <c:ptCount val="5"/>
                <c:pt idx="0">
                  <c:v>23.10743381151174</c:v>
                </c:pt>
                <c:pt idx="1">
                  <c:v>17.150858316921443</c:v>
                </c:pt>
                <c:pt idx="2">
                  <c:v>9.0495177689691015</c:v>
                </c:pt>
                <c:pt idx="3">
                  <c:v>2.2116438776235516</c:v>
                </c:pt>
                <c:pt idx="4">
                  <c:v>0.29543387093991236</c:v>
                </c:pt>
              </c:numCache>
            </c:numRef>
          </c:val>
          <c:extLst>
            <c:ext xmlns:c16="http://schemas.microsoft.com/office/drawing/2014/chart" uri="{C3380CC4-5D6E-409C-BE32-E72D297353CC}">
              <c16:uniqueId val="{00000001-11C3-42A2-BDC0-5BF847C3B8E4}"/>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MICS10!$C$20:$G$20</c:f>
              <c:numCache>
                <c:formatCode>###0.0</c:formatCode>
                <c:ptCount val="5"/>
                <c:pt idx="0">
                  <c:v>30.60830687233711</c:v>
                </c:pt>
                <c:pt idx="1">
                  <c:v>33.780469818836131</c:v>
                </c:pt>
                <c:pt idx="2">
                  <c:v>20.618265184481579</c:v>
                </c:pt>
                <c:pt idx="3">
                  <c:v>7.8481717656853576</c:v>
                </c:pt>
                <c:pt idx="4">
                  <c:v>1.5220430200292059</c:v>
                </c:pt>
              </c:numCache>
            </c:numRef>
          </c:val>
          <c:extLst>
            <c:ext xmlns:c16="http://schemas.microsoft.com/office/drawing/2014/chart" uri="{C3380CC4-5D6E-409C-BE32-E72D297353CC}">
              <c16:uniqueId val="{00000002-11C3-42A2-BDC0-5BF847C3B8E4}"/>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11C3-42A2-BDC0-5BF847C3B8E4}"/>
            </c:ext>
          </c:extLst>
        </c:ser>
        <c:dLbls>
          <c:showLegendKey val="0"/>
          <c:showVal val="0"/>
          <c:showCatName val="0"/>
          <c:showSerName val="0"/>
          <c:showPercent val="0"/>
          <c:showBubbleSize val="0"/>
        </c:dLbls>
        <c:gapWidth val="50"/>
        <c:overlap val="100"/>
        <c:axId val="216013440"/>
        <c:axId val="216048000"/>
      </c:barChart>
      <c:catAx>
        <c:axId val="2160134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048000"/>
        <c:crosses val="autoZero"/>
        <c:auto val="1"/>
        <c:lblAlgn val="ctr"/>
        <c:lblOffset val="100"/>
        <c:tickLblSkip val="1"/>
        <c:tickMarkSkip val="1"/>
        <c:noMultiLvlLbl val="0"/>
      </c:catAx>
      <c:valAx>
        <c:axId val="2160480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0134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MICS10!$R$121:$AF$121</c:f>
              <c:strCache>
                <c:ptCount val="15"/>
                <c:pt idx="0">
                  <c:v>Blue Nile</c:v>
                </c:pt>
                <c:pt idx="1">
                  <c:v>Gadarif</c:v>
                </c:pt>
                <c:pt idx="2">
                  <c:v>Gezira</c:v>
                </c:pt>
                <c:pt idx="3">
                  <c:v>Kassala</c:v>
                </c:pt>
                <c:pt idx="4">
                  <c:v>Khartoum</c:v>
                </c:pt>
                <c:pt idx="5">
                  <c:v>North Darfur</c:v>
                </c:pt>
                <c:pt idx="6">
                  <c:v>North Kordofan</c:v>
                </c:pt>
                <c:pt idx="7">
                  <c:v>Northern</c:v>
                </c:pt>
                <c:pt idx="8">
                  <c:v>Red Sea</c:v>
                </c:pt>
                <c:pt idx="9">
                  <c:v>River Nile</c:v>
                </c:pt>
                <c:pt idx="10">
                  <c:v>Sinnar</c:v>
                </c:pt>
                <c:pt idx="11">
                  <c:v>South Darfur</c:v>
                </c:pt>
                <c:pt idx="12">
                  <c:v>South Kordofan</c:v>
                </c:pt>
                <c:pt idx="13">
                  <c:v>West Darfur</c:v>
                </c:pt>
                <c:pt idx="14">
                  <c:v>Wite Nile</c:v>
                </c:pt>
              </c:strCache>
            </c:strRef>
          </c:cat>
          <c:val>
            <c:numRef>
              <c:f>MICS10!$R$124:$AF$124</c:f>
              <c:numCache>
                <c:formatCode>###0.0</c:formatCode>
                <c:ptCount val="15"/>
                <c:pt idx="0">
                  <c:v>5.3280611749186786</c:v>
                </c:pt>
                <c:pt idx="1">
                  <c:v>28.324937374216724</c:v>
                </c:pt>
                <c:pt idx="2">
                  <c:v>34.359487107307181</c:v>
                </c:pt>
                <c:pt idx="3">
                  <c:v>22.093492182988101</c:v>
                </c:pt>
                <c:pt idx="4">
                  <c:v>51.334627255169714</c:v>
                </c:pt>
                <c:pt idx="5">
                  <c:v>18.36478966070915</c:v>
                </c:pt>
                <c:pt idx="6">
                  <c:v>20.306347309278571</c:v>
                </c:pt>
                <c:pt idx="7">
                  <c:v>73.497690744957723</c:v>
                </c:pt>
                <c:pt idx="8">
                  <c:v>23.981284591306999</c:v>
                </c:pt>
                <c:pt idx="9">
                  <c:v>42.379089972576793</c:v>
                </c:pt>
                <c:pt idx="10">
                  <c:v>17.322406760268866</c:v>
                </c:pt>
                <c:pt idx="11">
                  <c:v>4.9020435529172035</c:v>
                </c:pt>
                <c:pt idx="12">
                  <c:v>16.769606763356251</c:v>
                </c:pt>
                <c:pt idx="13">
                  <c:v>23.727982559114572</c:v>
                </c:pt>
                <c:pt idx="14">
                  <c:v>20.141696631558283</c:v>
                </c:pt>
              </c:numCache>
            </c:numRef>
          </c:val>
          <c:extLst>
            <c:ext xmlns:c16="http://schemas.microsoft.com/office/drawing/2014/chart" uri="{C3380CC4-5D6E-409C-BE32-E72D297353CC}">
              <c16:uniqueId val="{00000000-E9D3-4762-A76D-479F69EB369B}"/>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MICS10!$R$121:$AF$121</c:f>
              <c:strCache>
                <c:ptCount val="15"/>
                <c:pt idx="0">
                  <c:v>Blue Nile</c:v>
                </c:pt>
                <c:pt idx="1">
                  <c:v>Gadarif</c:v>
                </c:pt>
                <c:pt idx="2">
                  <c:v>Gezira</c:v>
                </c:pt>
                <c:pt idx="3">
                  <c:v>Kassala</c:v>
                </c:pt>
                <c:pt idx="4">
                  <c:v>Khartoum</c:v>
                </c:pt>
                <c:pt idx="5">
                  <c:v>North Darfur</c:v>
                </c:pt>
                <c:pt idx="6">
                  <c:v>North Kordofan</c:v>
                </c:pt>
                <c:pt idx="7">
                  <c:v>Northern</c:v>
                </c:pt>
                <c:pt idx="8">
                  <c:v>Red Sea</c:v>
                </c:pt>
                <c:pt idx="9">
                  <c:v>River Nile</c:v>
                </c:pt>
                <c:pt idx="10">
                  <c:v>Sinnar</c:v>
                </c:pt>
                <c:pt idx="11">
                  <c:v>South Darfur</c:v>
                </c:pt>
                <c:pt idx="12">
                  <c:v>South Kordofan</c:v>
                </c:pt>
                <c:pt idx="13">
                  <c:v>West Darfur</c:v>
                </c:pt>
                <c:pt idx="14">
                  <c:v>Wite Nile</c:v>
                </c:pt>
              </c:strCache>
            </c:strRef>
          </c:cat>
          <c:val>
            <c:numRef>
              <c:f>MICS10!$R$125:$AF$125</c:f>
              <c:numCache>
                <c:formatCode>###0.0</c:formatCode>
                <c:ptCount val="15"/>
                <c:pt idx="0">
                  <c:v>0.75120361817274695</c:v>
                </c:pt>
                <c:pt idx="1">
                  <c:v>9.9259455228693021</c:v>
                </c:pt>
                <c:pt idx="2">
                  <c:v>11.081571067552229</c:v>
                </c:pt>
                <c:pt idx="3">
                  <c:v>5.5928172425007805</c:v>
                </c:pt>
                <c:pt idx="4">
                  <c:v>16.511891493710049</c:v>
                </c:pt>
                <c:pt idx="5">
                  <c:v>4.1929856551438487</c:v>
                </c:pt>
                <c:pt idx="6">
                  <c:v>2.3770949646207797</c:v>
                </c:pt>
                <c:pt idx="7">
                  <c:v>10.595916125817595</c:v>
                </c:pt>
                <c:pt idx="8">
                  <c:v>4.1315082379390171</c:v>
                </c:pt>
                <c:pt idx="9">
                  <c:v>11.195721442703167</c:v>
                </c:pt>
                <c:pt idx="10">
                  <c:v>5.4875824176835319</c:v>
                </c:pt>
                <c:pt idx="11">
                  <c:v>2.630613733651014</c:v>
                </c:pt>
                <c:pt idx="12">
                  <c:v>8.8255273481907395</c:v>
                </c:pt>
                <c:pt idx="13">
                  <c:v>7.1327880150110268</c:v>
                </c:pt>
                <c:pt idx="14">
                  <c:v>8.27872685300391</c:v>
                </c:pt>
              </c:numCache>
            </c:numRef>
          </c:val>
          <c:extLst>
            <c:ext xmlns:c16="http://schemas.microsoft.com/office/drawing/2014/chart" uri="{C3380CC4-5D6E-409C-BE32-E72D297353CC}">
              <c16:uniqueId val="{00000001-E9D3-4762-A76D-479F69EB369B}"/>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MICS10!$R$121:$AF$121</c:f>
              <c:strCache>
                <c:ptCount val="15"/>
                <c:pt idx="0">
                  <c:v>Blue Nile</c:v>
                </c:pt>
                <c:pt idx="1">
                  <c:v>Gadarif</c:v>
                </c:pt>
                <c:pt idx="2">
                  <c:v>Gezira</c:v>
                </c:pt>
                <c:pt idx="3">
                  <c:v>Kassala</c:v>
                </c:pt>
                <c:pt idx="4">
                  <c:v>Khartoum</c:v>
                </c:pt>
                <c:pt idx="5">
                  <c:v>North Darfur</c:v>
                </c:pt>
                <c:pt idx="6">
                  <c:v>North Kordofan</c:v>
                </c:pt>
                <c:pt idx="7">
                  <c:v>Northern</c:v>
                </c:pt>
                <c:pt idx="8">
                  <c:v>Red Sea</c:v>
                </c:pt>
                <c:pt idx="9">
                  <c:v>River Nile</c:v>
                </c:pt>
                <c:pt idx="10">
                  <c:v>Sinnar</c:v>
                </c:pt>
                <c:pt idx="11">
                  <c:v>South Darfur</c:v>
                </c:pt>
                <c:pt idx="12">
                  <c:v>South Kordofan</c:v>
                </c:pt>
                <c:pt idx="13">
                  <c:v>West Darfur</c:v>
                </c:pt>
                <c:pt idx="14">
                  <c:v>Wite Nile</c:v>
                </c:pt>
              </c:strCache>
            </c:strRef>
          </c:cat>
          <c:val>
            <c:numRef>
              <c:f>MICS10!$R$126:$AF$126</c:f>
              <c:numCache>
                <c:formatCode>###0.0</c:formatCode>
                <c:ptCount val="15"/>
                <c:pt idx="0">
                  <c:v>63.83261472870003</c:v>
                </c:pt>
                <c:pt idx="1">
                  <c:v>17.35320161561895</c:v>
                </c:pt>
                <c:pt idx="2">
                  <c:v>18.90757537865624</c:v>
                </c:pt>
                <c:pt idx="3">
                  <c:v>25.915144411199705</c:v>
                </c:pt>
                <c:pt idx="4">
                  <c:v>26.208631813252563</c:v>
                </c:pt>
                <c:pt idx="5">
                  <c:v>43.865675824610634</c:v>
                </c:pt>
                <c:pt idx="6">
                  <c:v>56.541107060155959</c:v>
                </c:pt>
                <c:pt idx="7">
                  <c:v>9.8406327609671003</c:v>
                </c:pt>
                <c:pt idx="8">
                  <c:v>12.006888786899438</c:v>
                </c:pt>
                <c:pt idx="9">
                  <c:v>25.983885730125415</c:v>
                </c:pt>
                <c:pt idx="10">
                  <c:v>32.105109741196799</c:v>
                </c:pt>
                <c:pt idx="11">
                  <c:v>53.419192861220388</c:v>
                </c:pt>
                <c:pt idx="12">
                  <c:v>27.824977224702849</c:v>
                </c:pt>
                <c:pt idx="13">
                  <c:v>20.007970234894778</c:v>
                </c:pt>
                <c:pt idx="14">
                  <c:v>37.502281864981491</c:v>
                </c:pt>
              </c:numCache>
            </c:numRef>
          </c:val>
          <c:extLst>
            <c:ext xmlns:c16="http://schemas.microsoft.com/office/drawing/2014/chart" uri="{C3380CC4-5D6E-409C-BE32-E72D297353CC}">
              <c16:uniqueId val="{00000002-E9D3-4762-A76D-479F69EB369B}"/>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MICS10!$R$121:$AF$121</c:f>
              <c:strCache>
                <c:ptCount val="15"/>
                <c:pt idx="0">
                  <c:v>Blue Nile</c:v>
                </c:pt>
                <c:pt idx="1">
                  <c:v>Gadarif</c:v>
                </c:pt>
                <c:pt idx="2">
                  <c:v>Gezira</c:v>
                </c:pt>
                <c:pt idx="3">
                  <c:v>Kassala</c:v>
                </c:pt>
                <c:pt idx="4">
                  <c:v>Khartoum</c:v>
                </c:pt>
                <c:pt idx="5">
                  <c:v>North Darfur</c:v>
                </c:pt>
                <c:pt idx="6">
                  <c:v>North Kordofan</c:v>
                </c:pt>
                <c:pt idx="7">
                  <c:v>Northern</c:v>
                </c:pt>
                <c:pt idx="8">
                  <c:v>Red Sea</c:v>
                </c:pt>
                <c:pt idx="9">
                  <c:v>River Nile</c:v>
                </c:pt>
                <c:pt idx="10">
                  <c:v>Sinnar</c:v>
                </c:pt>
                <c:pt idx="11">
                  <c:v>South Darfur</c:v>
                </c:pt>
                <c:pt idx="12">
                  <c:v>South Kordofan</c:v>
                </c:pt>
                <c:pt idx="13">
                  <c:v>West Darfur</c:v>
                </c:pt>
                <c:pt idx="14">
                  <c:v>Wite Nile</c:v>
                </c:pt>
              </c:strCache>
            </c:strRef>
          </c:cat>
          <c:val>
            <c:numRef>
              <c:f>MICS10!$R$127:$AF$127</c:f>
              <c:numCache>
                <c:formatCode>###0.0</c:formatCode>
                <c:ptCount val="15"/>
                <c:pt idx="0">
                  <c:v>30.088120478208545</c:v>
                </c:pt>
                <c:pt idx="1">
                  <c:v>44.395915487295035</c:v>
                </c:pt>
                <c:pt idx="2">
                  <c:v>35.651366446484339</c:v>
                </c:pt>
                <c:pt idx="3">
                  <c:v>46.398546163311408</c:v>
                </c:pt>
                <c:pt idx="4">
                  <c:v>5.9448494378676768</c:v>
                </c:pt>
                <c:pt idx="5">
                  <c:v>33.576548859536373</c:v>
                </c:pt>
                <c:pt idx="6">
                  <c:v>20.775450665944682</c:v>
                </c:pt>
                <c:pt idx="7">
                  <c:v>6.0657603682575809</c:v>
                </c:pt>
                <c:pt idx="8">
                  <c:v>59.880318383854544</c:v>
                </c:pt>
                <c:pt idx="9">
                  <c:v>20.441302854594625</c:v>
                </c:pt>
                <c:pt idx="10">
                  <c:v>45.084901080850813</c:v>
                </c:pt>
                <c:pt idx="11">
                  <c:v>39.048149852211388</c:v>
                </c:pt>
                <c:pt idx="12">
                  <c:v>46.579888663750154</c:v>
                </c:pt>
                <c:pt idx="13">
                  <c:v>49.131259190979627</c:v>
                </c:pt>
                <c:pt idx="14">
                  <c:v>34.077294650456302</c:v>
                </c:pt>
              </c:numCache>
            </c:numRef>
          </c:val>
          <c:extLst>
            <c:ext xmlns:c16="http://schemas.microsoft.com/office/drawing/2014/chart" uri="{C3380CC4-5D6E-409C-BE32-E72D297353CC}">
              <c16:uniqueId val="{00000003-E9D3-4762-A76D-479F69EB369B}"/>
            </c:ext>
          </c:extLst>
        </c:ser>
        <c:dLbls>
          <c:showLegendKey val="0"/>
          <c:showVal val="0"/>
          <c:showCatName val="0"/>
          <c:showSerName val="0"/>
          <c:showPercent val="0"/>
          <c:showBubbleSize val="0"/>
        </c:dLbls>
        <c:gapWidth val="50"/>
        <c:overlap val="100"/>
        <c:axId val="217966080"/>
        <c:axId val="217967616"/>
      </c:barChart>
      <c:catAx>
        <c:axId val="217966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67616"/>
        <c:crosses val="autoZero"/>
        <c:auto val="1"/>
        <c:lblAlgn val="ctr"/>
        <c:lblOffset val="100"/>
        <c:tickLblSkip val="1"/>
        <c:tickMarkSkip val="1"/>
        <c:noMultiLvlLbl val="0"/>
      </c:catAx>
      <c:valAx>
        <c:axId val="217967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66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0DD9-47EB-A455-2BD39980FB8F}"/>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0DD9-47EB-A455-2BD39980FB8F}"/>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0DD9-47EB-A455-2BD39980FB8F}"/>
            </c:ext>
          </c:extLst>
        </c:ser>
        <c:dLbls>
          <c:showLegendKey val="0"/>
          <c:showVal val="0"/>
          <c:showCatName val="0"/>
          <c:showSerName val="0"/>
          <c:showPercent val="0"/>
          <c:showBubbleSize val="0"/>
        </c:dLbls>
        <c:gapWidth val="50"/>
        <c:overlap val="100"/>
        <c:axId val="327314048"/>
        <c:axId val="327704960"/>
      </c:barChart>
      <c:catAx>
        <c:axId val="327314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04960"/>
        <c:crosses val="autoZero"/>
        <c:auto val="1"/>
        <c:lblAlgn val="ctr"/>
        <c:lblOffset val="100"/>
        <c:tickLblSkip val="1"/>
        <c:tickMarkSkip val="1"/>
        <c:noMultiLvlLbl val="0"/>
      </c:catAx>
      <c:valAx>
        <c:axId val="3277049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14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MICS10!$R$221:$AF$221</c:f>
              <c:strCache>
                <c:ptCount val="15"/>
                <c:pt idx="0">
                  <c:v>Blue Nile</c:v>
                </c:pt>
                <c:pt idx="1">
                  <c:v>Gadarif</c:v>
                </c:pt>
                <c:pt idx="2">
                  <c:v>Gezira</c:v>
                </c:pt>
                <c:pt idx="3">
                  <c:v>Kassala</c:v>
                </c:pt>
                <c:pt idx="4">
                  <c:v>Khartoum</c:v>
                </c:pt>
                <c:pt idx="5">
                  <c:v>North Darfur</c:v>
                </c:pt>
                <c:pt idx="6">
                  <c:v>North Kordofan</c:v>
                </c:pt>
                <c:pt idx="7">
                  <c:v>Northern</c:v>
                </c:pt>
                <c:pt idx="8">
                  <c:v>Red Sea</c:v>
                </c:pt>
                <c:pt idx="9">
                  <c:v>River Nile</c:v>
                </c:pt>
                <c:pt idx="10">
                  <c:v>Sinnar</c:v>
                </c:pt>
                <c:pt idx="11">
                  <c:v>South Darfur</c:v>
                </c:pt>
                <c:pt idx="12">
                  <c:v>South Kordofan</c:v>
                </c:pt>
                <c:pt idx="13">
                  <c:v>West Darfur</c:v>
                </c:pt>
                <c:pt idx="14">
                  <c:v>Wite Nile</c:v>
                </c:pt>
              </c:strCache>
            </c:strRef>
          </c:cat>
          <c:val>
            <c:numRef>
              <c:f>MICS10!$R$222:$AF$222</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D69F-49FC-9AAE-0C0D335DB449}"/>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MICS10!$R$221:$AF$221</c:f>
              <c:strCache>
                <c:ptCount val="15"/>
                <c:pt idx="0">
                  <c:v>Blue Nile</c:v>
                </c:pt>
                <c:pt idx="1">
                  <c:v>Gadarif</c:v>
                </c:pt>
                <c:pt idx="2">
                  <c:v>Gezira</c:v>
                </c:pt>
                <c:pt idx="3">
                  <c:v>Kassala</c:v>
                </c:pt>
                <c:pt idx="4">
                  <c:v>Khartoum</c:v>
                </c:pt>
                <c:pt idx="5">
                  <c:v>North Darfur</c:v>
                </c:pt>
                <c:pt idx="6">
                  <c:v>North Kordofan</c:v>
                </c:pt>
                <c:pt idx="7">
                  <c:v>Northern</c:v>
                </c:pt>
                <c:pt idx="8">
                  <c:v>Red Sea</c:v>
                </c:pt>
                <c:pt idx="9">
                  <c:v>River Nile</c:v>
                </c:pt>
                <c:pt idx="10">
                  <c:v>Sinnar</c:v>
                </c:pt>
                <c:pt idx="11">
                  <c:v>South Darfur</c:v>
                </c:pt>
                <c:pt idx="12">
                  <c:v>South Kordofan</c:v>
                </c:pt>
                <c:pt idx="13">
                  <c:v>West Darfur</c:v>
                </c:pt>
                <c:pt idx="14">
                  <c:v>Wite Nile</c:v>
                </c:pt>
              </c:strCache>
            </c:strRef>
          </c:cat>
          <c:val>
            <c:numRef>
              <c:f>MICS10!$R$223:$AF$223</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D69F-49FC-9AAE-0C0D335DB449}"/>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MICS10!$R$221:$AF$221</c:f>
              <c:strCache>
                <c:ptCount val="15"/>
                <c:pt idx="0">
                  <c:v>Blue Nile</c:v>
                </c:pt>
                <c:pt idx="1">
                  <c:v>Gadarif</c:v>
                </c:pt>
                <c:pt idx="2">
                  <c:v>Gezira</c:v>
                </c:pt>
                <c:pt idx="3">
                  <c:v>Kassala</c:v>
                </c:pt>
                <c:pt idx="4">
                  <c:v>Khartoum</c:v>
                </c:pt>
                <c:pt idx="5">
                  <c:v>North Darfur</c:v>
                </c:pt>
                <c:pt idx="6">
                  <c:v>North Kordofan</c:v>
                </c:pt>
                <c:pt idx="7">
                  <c:v>Northern</c:v>
                </c:pt>
                <c:pt idx="8">
                  <c:v>Red Sea</c:v>
                </c:pt>
                <c:pt idx="9">
                  <c:v>River Nile</c:v>
                </c:pt>
                <c:pt idx="10">
                  <c:v>Sinnar</c:v>
                </c:pt>
                <c:pt idx="11">
                  <c:v>South Darfur</c:v>
                </c:pt>
                <c:pt idx="12">
                  <c:v>South Kordofan</c:v>
                </c:pt>
                <c:pt idx="13">
                  <c:v>West Darfur</c:v>
                </c:pt>
                <c:pt idx="14">
                  <c:v>Wite Nile</c:v>
                </c:pt>
              </c:strCache>
            </c:strRef>
          </c:cat>
          <c:val>
            <c:numRef>
              <c:f>MICS10!$R$224:$AF$224</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D69F-49FC-9AAE-0C0D335DB449}"/>
            </c:ext>
          </c:extLst>
        </c:ser>
        <c:dLbls>
          <c:showLegendKey val="0"/>
          <c:showVal val="0"/>
          <c:showCatName val="0"/>
          <c:showSerName val="0"/>
          <c:showPercent val="0"/>
          <c:showBubbleSize val="0"/>
        </c:dLbls>
        <c:gapWidth val="50"/>
        <c:overlap val="100"/>
        <c:axId val="329283840"/>
        <c:axId val="329314304"/>
      </c:barChart>
      <c:catAx>
        <c:axId val="329283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314304"/>
        <c:crosses val="autoZero"/>
        <c:auto val="1"/>
        <c:lblAlgn val="ctr"/>
        <c:lblOffset val="100"/>
        <c:tickLblSkip val="1"/>
        <c:tickMarkSkip val="1"/>
        <c:noMultiLvlLbl val="0"/>
      </c:catAx>
      <c:valAx>
        <c:axId val="3293143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83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061A-4094-AD35-90FA03CD97C6}"/>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061A-4094-AD35-90FA03CD97C6}"/>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061A-4094-AD35-90FA03CD97C6}"/>
            </c:ext>
          </c:extLst>
        </c:ser>
        <c:dLbls>
          <c:showLegendKey val="0"/>
          <c:showVal val="0"/>
          <c:showCatName val="0"/>
          <c:showSerName val="0"/>
          <c:showPercent val="0"/>
          <c:showBubbleSize val="0"/>
        </c:dLbls>
        <c:gapWidth val="50"/>
        <c:overlap val="100"/>
        <c:axId val="329507200"/>
        <c:axId val="329509120"/>
      </c:barChart>
      <c:catAx>
        <c:axId val="3295072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09120"/>
        <c:crosses val="autoZero"/>
        <c:auto val="1"/>
        <c:lblAlgn val="ctr"/>
        <c:lblOffset val="100"/>
        <c:tickLblSkip val="1"/>
        <c:tickMarkSkip val="1"/>
        <c:noMultiLvlLbl val="0"/>
      </c:catAx>
      <c:valAx>
        <c:axId val="329509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072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MICS10!$H$18:$L$18</c:f>
              <c:numCache>
                <c:formatCode>###0.0</c:formatCode>
                <c:ptCount val="5"/>
                <c:pt idx="0">
                  <c:v>82.057874615422946</c:v>
                </c:pt>
                <c:pt idx="1">
                  <c:v>88.936066942279027</c:v>
                </c:pt>
                <c:pt idx="2">
                  <c:v>92.800026537070792</c:v>
                </c:pt>
                <c:pt idx="3">
                  <c:v>96.918375615354776</c:v>
                </c:pt>
                <c:pt idx="4">
                  <c:v>99.743019689479027</c:v>
                </c:pt>
              </c:numCache>
            </c:numRef>
          </c:val>
          <c:extLst>
            <c:ext xmlns:c16="http://schemas.microsoft.com/office/drawing/2014/chart" uri="{C3380CC4-5D6E-409C-BE32-E72D297353CC}">
              <c16:uniqueId val="{00000000-044A-45E9-94E6-BA82927B2E83}"/>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MICS10!$H$19:$L$19</c:f>
              <c:numCache>
                <c:formatCode>###0.0</c:formatCode>
                <c:ptCount val="5"/>
                <c:pt idx="0">
                  <c:v>6.6533411850342938</c:v>
                </c:pt>
                <c:pt idx="1">
                  <c:v>3.0350467519081774</c:v>
                </c:pt>
                <c:pt idx="2">
                  <c:v>1.0321539857510402</c:v>
                </c:pt>
                <c:pt idx="3">
                  <c:v>0.38923042415805137</c:v>
                </c:pt>
                <c:pt idx="4">
                  <c:v>0</c:v>
                </c:pt>
              </c:numCache>
            </c:numRef>
          </c:val>
          <c:extLst>
            <c:ext xmlns:c16="http://schemas.microsoft.com/office/drawing/2014/chart" uri="{C3380CC4-5D6E-409C-BE32-E72D297353CC}">
              <c16:uniqueId val="{00000001-044A-45E9-94E6-BA82927B2E83}"/>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MICS10!$H$20:$L$20</c:f>
              <c:numCache>
                <c:formatCode>###0.0</c:formatCode>
                <c:ptCount val="5"/>
                <c:pt idx="0">
                  <c:v>11.288784199542761</c:v>
                </c:pt>
                <c:pt idx="1">
                  <c:v>8.0288863058127955</c:v>
                </c:pt>
                <c:pt idx="2">
                  <c:v>6.1678194771781678</c:v>
                </c:pt>
                <c:pt idx="3">
                  <c:v>2.6923939604871725</c:v>
                </c:pt>
                <c:pt idx="4">
                  <c:v>0.25698031052097292</c:v>
                </c:pt>
              </c:numCache>
            </c:numRef>
          </c:val>
          <c:extLst>
            <c:ext xmlns:c16="http://schemas.microsoft.com/office/drawing/2014/chart" uri="{C3380CC4-5D6E-409C-BE32-E72D297353CC}">
              <c16:uniqueId val="{00000002-044A-45E9-94E6-BA82927B2E83}"/>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044A-45E9-94E6-BA82927B2E83}"/>
            </c:ext>
          </c:extLst>
        </c:ser>
        <c:dLbls>
          <c:showLegendKey val="0"/>
          <c:showVal val="0"/>
          <c:showCatName val="0"/>
          <c:showSerName val="0"/>
          <c:showPercent val="0"/>
          <c:showBubbleSize val="0"/>
        </c:dLbls>
        <c:gapWidth val="50"/>
        <c:overlap val="100"/>
        <c:axId val="336618240"/>
        <c:axId val="336619776"/>
      </c:barChart>
      <c:catAx>
        <c:axId val="336618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19776"/>
        <c:crosses val="autoZero"/>
        <c:auto val="1"/>
        <c:lblAlgn val="ctr"/>
        <c:lblOffset val="100"/>
        <c:tickLblSkip val="1"/>
        <c:tickMarkSkip val="1"/>
        <c:noMultiLvlLbl val="0"/>
      </c:catAx>
      <c:valAx>
        <c:axId val="336619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18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MICS10!$H$124:$L$124</c:f>
              <c:numCache>
                <c:formatCode>###0.0</c:formatCode>
                <c:ptCount val="5"/>
                <c:pt idx="0">
                  <c:v>15.190308739333034</c:v>
                </c:pt>
                <c:pt idx="1">
                  <c:v>27.981898978368921</c:v>
                </c:pt>
                <c:pt idx="2">
                  <c:v>50.083483770452276</c:v>
                </c:pt>
                <c:pt idx="3">
                  <c:v>60.529285283653088</c:v>
                </c:pt>
                <c:pt idx="4">
                  <c:v>80.48079004321157</c:v>
                </c:pt>
              </c:numCache>
            </c:numRef>
          </c:val>
          <c:extLst>
            <c:ext xmlns:c16="http://schemas.microsoft.com/office/drawing/2014/chart" uri="{C3380CC4-5D6E-409C-BE32-E72D297353CC}">
              <c16:uniqueId val="{00000000-01F9-4E97-8572-1FE8937E3C29}"/>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MICS10!$H$125:$L$125</c:f>
              <c:numCache>
                <c:formatCode>###0.0</c:formatCode>
                <c:ptCount val="5"/>
                <c:pt idx="0">
                  <c:v>9.562669713112582</c:v>
                </c:pt>
                <c:pt idx="1">
                  <c:v>11.265204057788832</c:v>
                </c:pt>
                <c:pt idx="2">
                  <c:v>12.994033246850297</c:v>
                </c:pt>
                <c:pt idx="3">
                  <c:v>20.526169090284139</c:v>
                </c:pt>
                <c:pt idx="4">
                  <c:v>12.446464772556894</c:v>
                </c:pt>
              </c:numCache>
            </c:numRef>
          </c:val>
          <c:extLst>
            <c:ext xmlns:c16="http://schemas.microsoft.com/office/drawing/2014/chart" uri="{C3380CC4-5D6E-409C-BE32-E72D297353CC}">
              <c16:uniqueId val="{00000001-01F9-4E97-8572-1FE8937E3C29}"/>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MICS10!$H$126:$L$126</c:f>
              <c:numCache>
                <c:formatCode>###0.0</c:formatCode>
                <c:ptCount val="5"/>
                <c:pt idx="0">
                  <c:v>50.055199534111196</c:v>
                </c:pt>
                <c:pt idx="1">
                  <c:v>48.244723640168374</c:v>
                </c:pt>
                <c:pt idx="2">
                  <c:v>33.974869028810119</c:v>
                </c:pt>
                <c:pt idx="3">
                  <c:v>18.90705964659087</c:v>
                </c:pt>
                <c:pt idx="4">
                  <c:v>6.7582875362830466</c:v>
                </c:pt>
              </c:numCache>
            </c:numRef>
          </c:val>
          <c:extLst>
            <c:ext xmlns:c16="http://schemas.microsoft.com/office/drawing/2014/chart" uri="{C3380CC4-5D6E-409C-BE32-E72D297353CC}">
              <c16:uniqueId val="{00000002-01F9-4E97-8572-1FE8937E3C29}"/>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MICS10!$H$127:$L$127</c:f>
              <c:numCache>
                <c:formatCode>###0.0</c:formatCode>
                <c:ptCount val="5"/>
                <c:pt idx="0">
                  <c:v>25.191822013443183</c:v>
                </c:pt>
                <c:pt idx="1">
                  <c:v>12.508173323673869</c:v>
                </c:pt>
                <c:pt idx="2">
                  <c:v>2.9476139538873145</c:v>
                </c:pt>
                <c:pt idx="3">
                  <c:v>3.7485979471901534E-2</c:v>
                </c:pt>
                <c:pt idx="4">
                  <c:v>0.31445764794848935</c:v>
                </c:pt>
              </c:numCache>
            </c:numRef>
          </c:val>
          <c:extLst>
            <c:ext xmlns:c16="http://schemas.microsoft.com/office/drawing/2014/chart" uri="{C3380CC4-5D6E-409C-BE32-E72D297353CC}">
              <c16:uniqueId val="{00000003-01F9-4E97-8572-1FE8937E3C29}"/>
            </c:ext>
          </c:extLst>
        </c:ser>
        <c:dLbls>
          <c:showLegendKey val="0"/>
          <c:showVal val="0"/>
          <c:showCatName val="0"/>
          <c:showSerName val="0"/>
          <c:showPercent val="0"/>
          <c:showBubbleSize val="0"/>
        </c:dLbls>
        <c:gapWidth val="50"/>
        <c:overlap val="100"/>
        <c:axId val="337329536"/>
        <c:axId val="337339904"/>
      </c:barChart>
      <c:catAx>
        <c:axId val="337329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39904"/>
        <c:crosses val="autoZero"/>
        <c:auto val="1"/>
        <c:lblAlgn val="ctr"/>
        <c:lblOffset val="100"/>
        <c:tickLblSkip val="1"/>
        <c:tickMarkSkip val="1"/>
        <c:noMultiLvlLbl val="0"/>
      </c:catAx>
      <c:valAx>
        <c:axId val="337339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295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020E-40CE-B916-ED901739BC4D}"/>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020E-40CE-B916-ED901739BC4D}"/>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020E-40CE-B916-ED901739BC4D}"/>
            </c:ext>
          </c:extLst>
        </c:ser>
        <c:dLbls>
          <c:showLegendKey val="0"/>
          <c:showVal val="0"/>
          <c:showCatName val="0"/>
          <c:showSerName val="0"/>
          <c:showPercent val="0"/>
          <c:showBubbleSize val="0"/>
        </c:dLbls>
        <c:gapWidth val="50"/>
        <c:overlap val="100"/>
        <c:axId val="337655680"/>
        <c:axId val="337657216"/>
      </c:barChart>
      <c:catAx>
        <c:axId val="337655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657216"/>
        <c:crosses val="autoZero"/>
        <c:auto val="1"/>
        <c:lblAlgn val="ctr"/>
        <c:lblOffset val="100"/>
        <c:tickLblSkip val="1"/>
        <c:tickMarkSkip val="1"/>
        <c:noMultiLvlLbl val="0"/>
      </c:catAx>
      <c:valAx>
        <c:axId val="3376572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6556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MICS10!$C$124:$G$124</c:f>
              <c:numCache>
                <c:formatCode>###0.0</c:formatCode>
                <c:ptCount val="5"/>
                <c:pt idx="0">
                  <c:v>5.6328703920994307</c:v>
                </c:pt>
                <c:pt idx="1">
                  <c:v>8.5613011283090259</c:v>
                </c:pt>
                <c:pt idx="2">
                  <c:v>16.416699321416839</c:v>
                </c:pt>
                <c:pt idx="3">
                  <c:v>38.357773282112248</c:v>
                </c:pt>
                <c:pt idx="4">
                  <c:v>66.161186528503862</c:v>
                </c:pt>
              </c:numCache>
            </c:numRef>
          </c:val>
          <c:extLst>
            <c:ext xmlns:c16="http://schemas.microsoft.com/office/drawing/2014/chart" uri="{C3380CC4-5D6E-409C-BE32-E72D297353CC}">
              <c16:uniqueId val="{00000000-9792-4D76-A917-69828219BC0B}"/>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MICS10!$C$125:$G$125</c:f>
              <c:numCache>
                <c:formatCode>###0.0</c:formatCode>
                <c:ptCount val="5"/>
                <c:pt idx="0">
                  <c:v>1.4616870305089515</c:v>
                </c:pt>
                <c:pt idx="1">
                  <c:v>3.3469096169679284</c:v>
                </c:pt>
                <c:pt idx="2">
                  <c:v>8.9051965739012573</c:v>
                </c:pt>
                <c:pt idx="3">
                  <c:v>11.506349511618096</c:v>
                </c:pt>
                <c:pt idx="4">
                  <c:v>14.803749963770583</c:v>
                </c:pt>
              </c:numCache>
            </c:numRef>
          </c:val>
          <c:extLst>
            <c:ext xmlns:c16="http://schemas.microsoft.com/office/drawing/2014/chart" uri="{C3380CC4-5D6E-409C-BE32-E72D297353CC}">
              <c16:uniqueId val="{00000001-9792-4D76-A917-69828219BC0B}"/>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MICS10!$C$126:$G$126</c:f>
              <c:numCache>
                <c:formatCode>###0.0</c:formatCode>
                <c:ptCount val="5"/>
                <c:pt idx="0">
                  <c:v>38.00050691163144</c:v>
                </c:pt>
                <c:pt idx="1">
                  <c:v>37.079381870011908</c:v>
                </c:pt>
                <c:pt idx="2">
                  <c:v>37.551130901594185</c:v>
                </c:pt>
                <c:pt idx="3">
                  <c:v>36.915882224158679</c:v>
                </c:pt>
                <c:pt idx="4">
                  <c:v>17.981240039389224</c:v>
                </c:pt>
              </c:numCache>
            </c:numRef>
          </c:val>
          <c:extLst>
            <c:ext xmlns:c16="http://schemas.microsoft.com/office/drawing/2014/chart" uri="{C3380CC4-5D6E-409C-BE32-E72D297353CC}">
              <c16:uniqueId val="{00000002-9792-4D76-A917-69828219BC0B}"/>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MICS10!$C$127:$G$127</c:f>
              <c:numCache>
                <c:formatCode>###0.0</c:formatCode>
                <c:ptCount val="5"/>
                <c:pt idx="0">
                  <c:v>54.904935665760171</c:v>
                </c:pt>
                <c:pt idx="1">
                  <c:v>51.012407384711132</c:v>
                </c:pt>
                <c:pt idx="2">
                  <c:v>37.126973203087708</c:v>
                </c:pt>
                <c:pt idx="3">
                  <c:v>13.219994982110975</c:v>
                </c:pt>
                <c:pt idx="4">
                  <c:v>1.0538234683363299</c:v>
                </c:pt>
              </c:numCache>
            </c:numRef>
          </c:val>
          <c:extLst>
            <c:ext xmlns:c16="http://schemas.microsoft.com/office/drawing/2014/chart" uri="{C3380CC4-5D6E-409C-BE32-E72D297353CC}">
              <c16:uniqueId val="{00000003-9792-4D76-A917-69828219BC0B}"/>
            </c:ext>
          </c:extLst>
        </c:ser>
        <c:dLbls>
          <c:showLegendKey val="0"/>
          <c:showVal val="0"/>
          <c:showCatName val="0"/>
          <c:showSerName val="0"/>
          <c:showPercent val="0"/>
          <c:showBubbleSize val="0"/>
        </c:dLbls>
        <c:gapWidth val="50"/>
        <c:overlap val="100"/>
        <c:axId val="231494016"/>
        <c:axId val="231495552"/>
      </c:barChart>
      <c:catAx>
        <c:axId val="231494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95552"/>
        <c:crosses val="autoZero"/>
        <c:auto val="1"/>
        <c:lblAlgn val="ctr"/>
        <c:lblOffset val="100"/>
        <c:tickLblSkip val="1"/>
        <c:tickMarkSkip val="1"/>
        <c:noMultiLvlLbl val="0"/>
      </c:catAx>
      <c:valAx>
        <c:axId val="231495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94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MICS10!$M$124:$Q$124</c:f>
              <c:numCache>
                <c:formatCode>###0.0</c:formatCode>
                <c:ptCount val="5"/>
                <c:pt idx="0">
                  <c:v>5.7194070237422583</c:v>
                </c:pt>
                <c:pt idx="1">
                  <c:v>6.8726078111638484</c:v>
                </c:pt>
                <c:pt idx="2">
                  <c:v>8.608367134470079</c:v>
                </c:pt>
                <c:pt idx="3">
                  <c:v>19.579470687077318</c:v>
                </c:pt>
                <c:pt idx="4">
                  <c:v>48.546633008697796</c:v>
                </c:pt>
              </c:numCache>
            </c:numRef>
          </c:val>
          <c:extLst>
            <c:ext xmlns:c16="http://schemas.microsoft.com/office/drawing/2014/chart" uri="{C3380CC4-5D6E-409C-BE32-E72D297353CC}">
              <c16:uniqueId val="{00000000-8D51-4E51-B8FA-D118C2BBC1D8}"/>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MICS10!$M$125:$Q$125</c:f>
              <c:numCache>
                <c:formatCode>###0.0</c:formatCode>
                <c:ptCount val="5"/>
                <c:pt idx="0">
                  <c:v>1.0176132770659696</c:v>
                </c:pt>
                <c:pt idx="1">
                  <c:v>2.1644889469981137</c:v>
                </c:pt>
                <c:pt idx="2">
                  <c:v>3.913624749825579</c:v>
                </c:pt>
                <c:pt idx="3">
                  <c:v>9.6854225626437582</c:v>
                </c:pt>
                <c:pt idx="4">
                  <c:v>10.871439500889581</c:v>
                </c:pt>
              </c:numCache>
            </c:numRef>
          </c:val>
          <c:extLst>
            <c:ext xmlns:c16="http://schemas.microsoft.com/office/drawing/2014/chart" uri="{C3380CC4-5D6E-409C-BE32-E72D297353CC}">
              <c16:uniqueId val="{00000001-8D51-4E51-B8FA-D118C2BBC1D8}"/>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MICS10!$M$126:$Q$126</c:f>
              <c:numCache>
                <c:formatCode>###0.0</c:formatCode>
                <c:ptCount val="5"/>
                <c:pt idx="0">
                  <c:v>38.730340612961513</c:v>
                </c:pt>
                <c:pt idx="1">
                  <c:v>36.524766560183863</c:v>
                </c:pt>
                <c:pt idx="2">
                  <c:v>34.287669537827881</c:v>
                </c:pt>
                <c:pt idx="3">
                  <c:v>30.132773327185006</c:v>
                </c:pt>
                <c:pt idx="4">
                  <c:v>32.289736025614353</c:v>
                </c:pt>
              </c:numCache>
            </c:numRef>
          </c:val>
          <c:extLst>
            <c:ext xmlns:c16="http://schemas.microsoft.com/office/drawing/2014/chart" uri="{C3380CC4-5D6E-409C-BE32-E72D297353CC}">
              <c16:uniqueId val="{00000002-8D51-4E51-B8FA-D118C2BBC1D8}"/>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MICS10!$M$127:$Q$127</c:f>
              <c:numCache>
                <c:formatCode>###0.0</c:formatCode>
                <c:ptCount val="5"/>
                <c:pt idx="0">
                  <c:v>54.532639086230247</c:v>
                </c:pt>
                <c:pt idx="1">
                  <c:v>54.438136681654171</c:v>
                </c:pt>
                <c:pt idx="2">
                  <c:v>53.19033857787646</c:v>
                </c:pt>
                <c:pt idx="3">
                  <c:v>40.602333423093924</c:v>
                </c:pt>
                <c:pt idx="4">
                  <c:v>8.2921914647982717</c:v>
                </c:pt>
              </c:numCache>
            </c:numRef>
          </c:val>
          <c:extLst>
            <c:ext xmlns:c16="http://schemas.microsoft.com/office/drawing/2014/chart" uri="{C3380CC4-5D6E-409C-BE32-E72D297353CC}">
              <c16:uniqueId val="{00000003-8D51-4E51-B8FA-D118C2BBC1D8}"/>
            </c:ext>
          </c:extLst>
        </c:ser>
        <c:dLbls>
          <c:showLegendKey val="0"/>
          <c:showVal val="0"/>
          <c:showCatName val="0"/>
          <c:showSerName val="0"/>
          <c:showPercent val="0"/>
          <c:showBubbleSize val="0"/>
        </c:dLbls>
        <c:gapWidth val="50"/>
        <c:overlap val="100"/>
        <c:axId val="217409024"/>
        <c:axId val="217416448"/>
      </c:barChart>
      <c:catAx>
        <c:axId val="217409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16448"/>
        <c:crosses val="autoZero"/>
        <c:auto val="1"/>
        <c:lblAlgn val="ctr"/>
        <c:lblOffset val="100"/>
        <c:tickLblSkip val="1"/>
        <c:tickMarkSkip val="1"/>
        <c:noMultiLvlLbl val="0"/>
      </c:catAx>
      <c:valAx>
        <c:axId val="217416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090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MICS14!$M$18:$Q$18</c:f>
              <c:numCache>
                <c:formatCode>###0.0</c:formatCode>
                <c:ptCount val="5"/>
                <c:pt idx="0">
                  <c:v>35.021475630135043</c:v>
                </c:pt>
                <c:pt idx="1">
                  <c:v>41.04338378560535</c:v>
                </c:pt>
                <c:pt idx="2">
                  <c:v>60.285455003853293</c:v>
                </c:pt>
                <c:pt idx="3">
                  <c:v>81.267002765485444</c:v>
                </c:pt>
                <c:pt idx="4">
                  <c:v>94.286743412525809</c:v>
                </c:pt>
              </c:numCache>
            </c:numRef>
          </c:val>
          <c:extLst>
            <c:ext xmlns:c16="http://schemas.microsoft.com/office/drawing/2014/chart" uri="{C3380CC4-5D6E-409C-BE32-E72D297353CC}">
              <c16:uniqueId val="{00000000-4363-496F-A1CB-3C03277BFF5D}"/>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MICS14!$M$19:$Q$19</c:f>
              <c:numCache>
                <c:formatCode>###0.0</c:formatCode>
                <c:ptCount val="5"/>
                <c:pt idx="0">
                  <c:v>23.640962611297187</c:v>
                </c:pt>
                <c:pt idx="1">
                  <c:v>20.95568537694049</c:v>
                </c:pt>
                <c:pt idx="2">
                  <c:v>15.071363750963323</c:v>
                </c:pt>
                <c:pt idx="3">
                  <c:v>7.1628152600699897</c:v>
                </c:pt>
                <c:pt idx="4">
                  <c:v>2.0224939853555073</c:v>
                </c:pt>
              </c:numCache>
            </c:numRef>
          </c:val>
          <c:extLst>
            <c:ext xmlns:c16="http://schemas.microsoft.com/office/drawing/2014/chart" uri="{C3380CC4-5D6E-409C-BE32-E72D297353CC}">
              <c16:uniqueId val="{00000001-4363-496F-A1CB-3C03277BFF5D}"/>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MICS14!$M$20:$Q$20</c:f>
              <c:numCache>
                <c:formatCode>###0.0</c:formatCode>
                <c:ptCount val="5"/>
                <c:pt idx="0">
                  <c:v>41.337561758567773</c:v>
                </c:pt>
                <c:pt idx="1">
                  <c:v>38.000930837454163</c:v>
                </c:pt>
                <c:pt idx="2">
                  <c:v>24.643181245183385</c:v>
                </c:pt>
                <c:pt idx="3">
                  <c:v>11.570181974444566</c:v>
                </c:pt>
                <c:pt idx="4">
                  <c:v>3.6907626021186841</c:v>
                </c:pt>
              </c:numCache>
            </c:numRef>
          </c:val>
          <c:extLst>
            <c:ext xmlns:c16="http://schemas.microsoft.com/office/drawing/2014/chart" uri="{C3380CC4-5D6E-409C-BE32-E72D297353CC}">
              <c16:uniqueId val="{00000002-4363-496F-A1CB-3C03277BFF5D}"/>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4363-496F-A1CB-3C03277BFF5D}"/>
            </c:ext>
          </c:extLst>
        </c:ser>
        <c:dLbls>
          <c:showLegendKey val="0"/>
          <c:showVal val="0"/>
          <c:showCatName val="0"/>
          <c:showSerName val="0"/>
          <c:showPercent val="0"/>
          <c:showBubbleSize val="0"/>
        </c:dLbls>
        <c:gapWidth val="50"/>
        <c:overlap val="100"/>
        <c:axId val="82936192"/>
        <c:axId val="82938880"/>
      </c:barChart>
      <c:catAx>
        <c:axId val="82936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2938880"/>
        <c:crosses val="autoZero"/>
        <c:auto val="1"/>
        <c:lblAlgn val="ctr"/>
        <c:lblOffset val="100"/>
        <c:tickLblSkip val="1"/>
        <c:tickMarkSkip val="1"/>
        <c:noMultiLvlLbl val="0"/>
      </c:catAx>
      <c:valAx>
        <c:axId val="82938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2936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MICS14!$R$15:$AI$15</c:f>
              <c:strCache>
                <c:ptCount val="18"/>
                <c:pt idx="0">
                  <c:v>Blue Nile</c:v>
                </c:pt>
                <c:pt idx="1">
                  <c:v>Central Darfor</c:v>
                </c:pt>
                <c:pt idx="2">
                  <c:v>East Darfor</c:v>
                </c:pt>
                <c:pt idx="3">
                  <c:v>Gadarif</c:v>
                </c:pt>
                <c:pt idx="4">
                  <c:v>Gezira</c:v>
                </c:pt>
                <c:pt idx="5">
                  <c:v>Kassala</c:v>
                </c:pt>
                <c:pt idx="6">
                  <c:v>Khartoum</c:v>
                </c:pt>
                <c:pt idx="7">
                  <c:v>North Darfor</c:v>
                </c:pt>
                <c:pt idx="8">
                  <c:v>North Kordofan</c:v>
                </c:pt>
                <c:pt idx="9">
                  <c:v>Northern</c:v>
                </c:pt>
                <c:pt idx="10">
                  <c:v>Red Sea</c:v>
                </c:pt>
                <c:pt idx="11">
                  <c:v>River Nile</c:v>
                </c:pt>
                <c:pt idx="12">
                  <c:v>Sinnar</c:v>
                </c:pt>
                <c:pt idx="13">
                  <c:v>South Darfor</c:v>
                </c:pt>
                <c:pt idx="14">
                  <c:v>South Kordofan</c:v>
                </c:pt>
                <c:pt idx="15">
                  <c:v>West Darfor</c:v>
                </c:pt>
                <c:pt idx="16">
                  <c:v>West Kordofan</c:v>
                </c:pt>
                <c:pt idx="17">
                  <c:v>White Nile</c:v>
                </c:pt>
              </c:strCache>
            </c:strRef>
          </c:cat>
          <c:val>
            <c:numRef>
              <c:f>MICS14!$R$18:$AI$18</c:f>
              <c:numCache>
                <c:formatCode>###0.0</c:formatCode>
                <c:ptCount val="18"/>
                <c:pt idx="0">
                  <c:v>63.616731795736868</c:v>
                </c:pt>
                <c:pt idx="1">
                  <c:v>40.450637651785861</c:v>
                </c:pt>
                <c:pt idx="2">
                  <c:v>55.85521776988179</c:v>
                </c:pt>
                <c:pt idx="3">
                  <c:v>64.448250006620228</c:v>
                </c:pt>
                <c:pt idx="4">
                  <c:v>94.881265941689506</c:v>
                </c:pt>
                <c:pt idx="5">
                  <c:v>60.302977774107184</c:v>
                </c:pt>
                <c:pt idx="6">
                  <c:v>95.330337835592672</c:v>
                </c:pt>
                <c:pt idx="7">
                  <c:v>32.536598928364604</c:v>
                </c:pt>
                <c:pt idx="8">
                  <c:v>72.306546158968615</c:v>
                </c:pt>
                <c:pt idx="9">
                  <c:v>94.926205034700885</c:v>
                </c:pt>
                <c:pt idx="10">
                  <c:v>69.485866354454899</c:v>
                </c:pt>
                <c:pt idx="11">
                  <c:v>87.039744784481442</c:v>
                </c:pt>
                <c:pt idx="12">
                  <c:v>74.059043922135686</c:v>
                </c:pt>
                <c:pt idx="13">
                  <c:v>40.601427788744402</c:v>
                </c:pt>
                <c:pt idx="14">
                  <c:v>71.739382143177863</c:v>
                </c:pt>
                <c:pt idx="15">
                  <c:v>50.390355757763892</c:v>
                </c:pt>
                <c:pt idx="16">
                  <c:v>66.183690870660428</c:v>
                </c:pt>
                <c:pt idx="17">
                  <c:v>52.146180921132874</c:v>
                </c:pt>
              </c:numCache>
            </c:numRef>
          </c:val>
          <c:extLst>
            <c:ext xmlns:c16="http://schemas.microsoft.com/office/drawing/2014/chart" uri="{C3380CC4-5D6E-409C-BE32-E72D297353CC}">
              <c16:uniqueId val="{00000000-6E33-46E6-8442-B98CB020E2AC}"/>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MICS14!$R$15:$AI$15</c:f>
              <c:strCache>
                <c:ptCount val="18"/>
                <c:pt idx="0">
                  <c:v>Blue Nile</c:v>
                </c:pt>
                <c:pt idx="1">
                  <c:v>Central Darfor</c:v>
                </c:pt>
                <c:pt idx="2">
                  <c:v>East Darfor</c:v>
                </c:pt>
                <c:pt idx="3">
                  <c:v>Gadarif</c:v>
                </c:pt>
                <c:pt idx="4">
                  <c:v>Gezira</c:v>
                </c:pt>
                <c:pt idx="5">
                  <c:v>Kassala</c:v>
                </c:pt>
                <c:pt idx="6">
                  <c:v>Khartoum</c:v>
                </c:pt>
                <c:pt idx="7">
                  <c:v>North Darfor</c:v>
                </c:pt>
                <c:pt idx="8">
                  <c:v>North Kordofan</c:v>
                </c:pt>
                <c:pt idx="9">
                  <c:v>Northern</c:v>
                </c:pt>
                <c:pt idx="10">
                  <c:v>Red Sea</c:v>
                </c:pt>
                <c:pt idx="11">
                  <c:v>River Nile</c:v>
                </c:pt>
                <c:pt idx="12">
                  <c:v>Sinnar</c:v>
                </c:pt>
                <c:pt idx="13">
                  <c:v>South Darfor</c:v>
                </c:pt>
                <c:pt idx="14">
                  <c:v>South Kordofan</c:v>
                </c:pt>
                <c:pt idx="15">
                  <c:v>West Darfor</c:v>
                </c:pt>
                <c:pt idx="16">
                  <c:v>West Kordofan</c:v>
                </c:pt>
                <c:pt idx="17">
                  <c:v>White Nile</c:v>
                </c:pt>
              </c:strCache>
            </c:strRef>
          </c:cat>
          <c:val>
            <c:numRef>
              <c:f>MICS14!$R$19:$AI$19</c:f>
              <c:numCache>
                <c:formatCode>###0.0</c:formatCode>
                <c:ptCount val="18"/>
                <c:pt idx="0">
                  <c:v>13.215069889935679</c:v>
                </c:pt>
                <c:pt idx="1">
                  <c:v>10.687968734795506</c:v>
                </c:pt>
                <c:pt idx="2">
                  <c:v>18.321698259177694</c:v>
                </c:pt>
                <c:pt idx="3">
                  <c:v>3.2494915969724487</c:v>
                </c:pt>
                <c:pt idx="4">
                  <c:v>2.4328529728638331</c:v>
                </c:pt>
                <c:pt idx="5">
                  <c:v>16.029905484256339</c:v>
                </c:pt>
                <c:pt idx="6">
                  <c:v>1.0602969830045696</c:v>
                </c:pt>
                <c:pt idx="7">
                  <c:v>28.507676734608388</c:v>
                </c:pt>
                <c:pt idx="8">
                  <c:v>15.020200409834063</c:v>
                </c:pt>
                <c:pt idx="9">
                  <c:v>1.739991538314273</c:v>
                </c:pt>
                <c:pt idx="10">
                  <c:v>20.755518521460555</c:v>
                </c:pt>
                <c:pt idx="11">
                  <c:v>4.8712845549920978</c:v>
                </c:pt>
                <c:pt idx="12">
                  <c:v>20.283687188865187</c:v>
                </c:pt>
                <c:pt idx="13">
                  <c:v>15.946521777751977</c:v>
                </c:pt>
                <c:pt idx="14">
                  <c:v>14.176045573202812</c:v>
                </c:pt>
                <c:pt idx="15">
                  <c:v>18.54309945121544</c:v>
                </c:pt>
                <c:pt idx="16">
                  <c:v>23.862147048605458</c:v>
                </c:pt>
                <c:pt idx="17">
                  <c:v>11.524369654120939</c:v>
                </c:pt>
              </c:numCache>
            </c:numRef>
          </c:val>
          <c:extLst>
            <c:ext xmlns:c16="http://schemas.microsoft.com/office/drawing/2014/chart" uri="{C3380CC4-5D6E-409C-BE32-E72D297353CC}">
              <c16:uniqueId val="{00000001-6E33-46E6-8442-B98CB020E2AC}"/>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MICS14!$R$15:$AI$15</c:f>
              <c:strCache>
                <c:ptCount val="18"/>
                <c:pt idx="0">
                  <c:v>Blue Nile</c:v>
                </c:pt>
                <c:pt idx="1">
                  <c:v>Central Darfor</c:v>
                </c:pt>
                <c:pt idx="2">
                  <c:v>East Darfor</c:v>
                </c:pt>
                <c:pt idx="3">
                  <c:v>Gadarif</c:v>
                </c:pt>
                <c:pt idx="4">
                  <c:v>Gezira</c:v>
                </c:pt>
                <c:pt idx="5">
                  <c:v>Kassala</c:v>
                </c:pt>
                <c:pt idx="6">
                  <c:v>Khartoum</c:v>
                </c:pt>
                <c:pt idx="7">
                  <c:v>North Darfor</c:v>
                </c:pt>
                <c:pt idx="8">
                  <c:v>North Kordofan</c:v>
                </c:pt>
                <c:pt idx="9">
                  <c:v>Northern</c:v>
                </c:pt>
                <c:pt idx="10">
                  <c:v>Red Sea</c:v>
                </c:pt>
                <c:pt idx="11">
                  <c:v>River Nile</c:v>
                </c:pt>
                <c:pt idx="12">
                  <c:v>Sinnar</c:v>
                </c:pt>
                <c:pt idx="13">
                  <c:v>South Darfor</c:v>
                </c:pt>
                <c:pt idx="14">
                  <c:v>South Kordofan</c:v>
                </c:pt>
                <c:pt idx="15">
                  <c:v>West Darfor</c:v>
                </c:pt>
                <c:pt idx="16">
                  <c:v>West Kordofan</c:v>
                </c:pt>
                <c:pt idx="17">
                  <c:v>White Nile</c:v>
                </c:pt>
              </c:strCache>
            </c:strRef>
          </c:cat>
          <c:val>
            <c:numRef>
              <c:f>MICS14!$R$20:$AI$20</c:f>
              <c:numCache>
                <c:formatCode>###0.0</c:formatCode>
                <c:ptCount val="18"/>
                <c:pt idx="0">
                  <c:v>23.168198314327455</c:v>
                </c:pt>
                <c:pt idx="1">
                  <c:v>48.861393613418635</c:v>
                </c:pt>
                <c:pt idx="2">
                  <c:v>25.823083970940516</c:v>
                </c:pt>
                <c:pt idx="3">
                  <c:v>32.302258396407325</c:v>
                </c:pt>
                <c:pt idx="4">
                  <c:v>2.685881085446661</c:v>
                </c:pt>
                <c:pt idx="5">
                  <c:v>23.667116741636477</c:v>
                </c:pt>
                <c:pt idx="6">
                  <c:v>3.6093651814027581</c:v>
                </c:pt>
                <c:pt idx="7">
                  <c:v>38.955724337027</c:v>
                </c:pt>
                <c:pt idx="8">
                  <c:v>12.673253431197322</c:v>
                </c:pt>
                <c:pt idx="9">
                  <c:v>3.3338034269848418</c:v>
                </c:pt>
                <c:pt idx="10">
                  <c:v>9.758615124084546</c:v>
                </c:pt>
                <c:pt idx="11">
                  <c:v>8.08897066052646</c:v>
                </c:pt>
                <c:pt idx="12">
                  <c:v>5.6572688889991269</c:v>
                </c:pt>
                <c:pt idx="13">
                  <c:v>43.452050433503622</c:v>
                </c:pt>
                <c:pt idx="14">
                  <c:v>14.084572283619325</c:v>
                </c:pt>
                <c:pt idx="15">
                  <c:v>31.066544791020668</c:v>
                </c:pt>
                <c:pt idx="16">
                  <c:v>9.9541620807341147</c:v>
                </c:pt>
                <c:pt idx="17">
                  <c:v>36.329449424746187</c:v>
                </c:pt>
              </c:numCache>
            </c:numRef>
          </c:val>
          <c:extLst>
            <c:ext xmlns:c16="http://schemas.microsoft.com/office/drawing/2014/chart" uri="{C3380CC4-5D6E-409C-BE32-E72D297353CC}">
              <c16:uniqueId val="{00000002-6E33-46E6-8442-B98CB020E2AC}"/>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MICS14!$R$15:$AI$15</c:f>
              <c:strCache>
                <c:ptCount val="18"/>
                <c:pt idx="0">
                  <c:v>Blue Nile</c:v>
                </c:pt>
                <c:pt idx="1">
                  <c:v>Central Darfor</c:v>
                </c:pt>
                <c:pt idx="2">
                  <c:v>East Darfor</c:v>
                </c:pt>
                <c:pt idx="3">
                  <c:v>Gadarif</c:v>
                </c:pt>
                <c:pt idx="4">
                  <c:v>Gezira</c:v>
                </c:pt>
                <c:pt idx="5">
                  <c:v>Kassala</c:v>
                </c:pt>
                <c:pt idx="6">
                  <c:v>Khartoum</c:v>
                </c:pt>
                <c:pt idx="7">
                  <c:v>North Darfor</c:v>
                </c:pt>
                <c:pt idx="8">
                  <c:v>North Kordofan</c:v>
                </c:pt>
                <c:pt idx="9">
                  <c:v>Northern</c:v>
                </c:pt>
                <c:pt idx="10">
                  <c:v>Red Sea</c:v>
                </c:pt>
                <c:pt idx="11">
                  <c:v>River Nile</c:v>
                </c:pt>
                <c:pt idx="12">
                  <c:v>Sinnar</c:v>
                </c:pt>
                <c:pt idx="13">
                  <c:v>South Darfor</c:v>
                </c:pt>
                <c:pt idx="14">
                  <c:v>South Kordofan</c:v>
                </c:pt>
                <c:pt idx="15">
                  <c:v>West Darfor</c:v>
                </c:pt>
                <c:pt idx="16">
                  <c:v>West Kordofan</c:v>
                </c:pt>
                <c:pt idx="17">
                  <c:v>White Nile</c:v>
                </c:pt>
              </c:strCache>
            </c:strRef>
          </c:cat>
          <c:val>
            <c:numRef>
              <c:f>MICS14!$R$21:$AI$21</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3-6E33-46E6-8442-B98CB020E2AC}"/>
            </c:ext>
          </c:extLst>
        </c:ser>
        <c:dLbls>
          <c:showLegendKey val="0"/>
          <c:showVal val="0"/>
          <c:showCatName val="0"/>
          <c:showSerName val="0"/>
          <c:showPercent val="0"/>
          <c:showBubbleSize val="0"/>
        </c:dLbls>
        <c:gapWidth val="50"/>
        <c:overlap val="100"/>
        <c:axId val="83924864"/>
        <c:axId val="83927040"/>
      </c:barChart>
      <c:catAx>
        <c:axId val="83924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3927040"/>
        <c:crosses val="autoZero"/>
        <c:auto val="1"/>
        <c:lblAlgn val="ctr"/>
        <c:lblOffset val="100"/>
        <c:tickLblSkip val="1"/>
        <c:tickMarkSkip val="1"/>
        <c:noMultiLvlLbl val="0"/>
      </c:catAx>
      <c:valAx>
        <c:axId val="83927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39248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MICS14!$C$18:$G$18</c:f>
              <c:numCache>
                <c:formatCode>###0.0</c:formatCode>
                <c:ptCount val="5"/>
                <c:pt idx="0">
                  <c:v>36.315464165908345</c:v>
                </c:pt>
                <c:pt idx="1">
                  <c:v>53.679787264293566</c:v>
                </c:pt>
                <c:pt idx="2">
                  <c:v>76.392431797343576</c:v>
                </c:pt>
                <c:pt idx="3">
                  <c:v>89.267450217997052</c:v>
                </c:pt>
                <c:pt idx="4">
                  <c:v>96.330179266300746</c:v>
                </c:pt>
              </c:numCache>
            </c:numRef>
          </c:val>
          <c:extLst>
            <c:ext xmlns:c16="http://schemas.microsoft.com/office/drawing/2014/chart" uri="{C3380CC4-5D6E-409C-BE32-E72D297353CC}">
              <c16:uniqueId val="{00000000-4735-4E45-BC63-DE65B4014CF6}"/>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MICS14!$C$19:$G$19</c:f>
              <c:numCache>
                <c:formatCode>###0.0</c:formatCode>
                <c:ptCount val="5"/>
                <c:pt idx="0">
                  <c:v>23.315839883202244</c:v>
                </c:pt>
                <c:pt idx="1">
                  <c:v>18.180704388040525</c:v>
                </c:pt>
                <c:pt idx="2">
                  <c:v>10.024346253950062</c:v>
                </c:pt>
                <c:pt idx="3">
                  <c:v>4.89652680520659</c:v>
                </c:pt>
                <c:pt idx="4">
                  <c:v>1.2687865556858255</c:v>
                </c:pt>
              </c:numCache>
            </c:numRef>
          </c:val>
          <c:extLst>
            <c:ext xmlns:c16="http://schemas.microsoft.com/office/drawing/2014/chart" uri="{C3380CC4-5D6E-409C-BE32-E72D297353CC}">
              <c16:uniqueId val="{00000001-4735-4E45-BC63-DE65B4014CF6}"/>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MICS14!$C$20:$G$20</c:f>
              <c:numCache>
                <c:formatCode>###0.0</c:formatCode>
                <c:ptCount val="5"/>
                <c:pt idx="0">
                  <c:v>40.368695950889411</c:v>
                </c:pt>
                <c:pt idx="1">
                  <c:v>28.13950834766591</c:v>
                </c:pt>
                <c:pt idx="2">
                  <c:v>13.583221948706361</c:v>
                </c:pt>
                <c:pt idx="3">
                  <c:v>5.8360229767963583</c:v>
                </c:pt>
                <c:pt idx="4">
                  <c:v>2.4010341780134281</c:v>
                </c:pt>
              </c:numCache>
            </c:numRef>
          </c:val>
          <c:extLst>
            <c:ext xmlns:c16="http://schemas.microsoft.com/office/drawing/2014/chart" uri="{C3380CC4-5D6E-409C-BE32-E72D297353CC}">
              <c16:uniqueId val="{00000002-4735-4E45-BC63-DE65B4014CF6}"/>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4735-4E45-BC63-DE65B4014CF6}"/>
            </c:ext>
          </c:extLst>
        </c:ser>
        <c:dLbls>
          <c:showLegendKey val="0"/>
          <c:showVal val="0"/>
          <c:showCatName val="0"/>
          <c:showSerName val="0"/>
          <c:showPercent val="0"/>
          <c:showBubbleSize val="0"/>
        </c:dLbls>
        <c:gapWidth val="50"/>
        <c:overlap val="100"/>
        <c:axId val="84530688"/>
        <c:axId val="112743168"/>
      </c:barChart>
      <c:catAx>
        <c:axId val="84530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2743168"/>
        <c:crosses val="autoZero"/>
        <c:auto val="1"/>
        <c:lblAlgn val="ctr"/>
        <c:lblOffset val="100"/>
        <c:tickLblSkip val="1"/>
        <c:tickMarkSkip val="1"/>
        <c:noMultiLvlLbl val="0"/>
      </c:catAx>
      <c:valAx>
        <c:axId val="112743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4530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MICS14!$R$121:$AI$121</c:f>
              <c:strCache>
                <c:ptCount val="18"/>
                <c:pt idx="0">
                  <c:v>Blue Nile</c:v>
                </c:pt>
                <c:pt idx="1">
                  <c:v>Central Darfor</c:v>
                </c:pt>
                <c:pt idx="2">
                  <c:v>East Darfor</c:v>
                </c:pt>
                <c:pt idx="3">
                  <c:v>Gadarif</c:v>
                </c:pt>
                <c:pt idx="4">
                  <c:v>Gezira</c:v>
                </c:pt>
                <c:pt idx="5">
                  <c:v>Kassala</c:v>
                </c:pt>
                <c:pt idx="6">
                  <c:v>Khartoum</c:v>
                </c:pt>
                <c:pt idx="7">
                  <c:v>North Darfor</c:v>
                </c:pt>
                <c:pt idx="8">
                  <c:v>North Kordofan</c:v>
                </c:pt>
                <c:pt idx="9">
                  <c:v>Northern</c:v>
                </c:pt>
                <c:pt idx="10">
                  <c:v>Red Sea</c:v>
                </c:pt>
                <c:pt idx="11">
                  <c:v>River Nile</c:v>
                </c:pt>
                <c:pt idx="12">
                  <c:v>Sinnar</c:v>
                </c:pt>
                <c:pt idx="13">
                  <c:v>South Darfor</c:v>
                </c:pt>
                <c:pt idx="14">
                  <c:v>South Kordofan</c:v>
                </c:pt>
                <c:pt idx="15">
                  <c:v>West Darfor</c:v>
                </c:pt>
                <c:pt idx="16">
                  <c:v>West Kordofan</c:v>
                </c:pt>
                <c:pt idx="17">
                  <c:v>White Nile</c:v>
                </c:pt>
              </c:strCache>
            </c:strRef>
          </c:cat>
          <c:val>
            <c:numRef>
              <c:f>MICS14!$R$124:$AI$124</c:f>
              <c:numCache>
                <c:formatCode>###0.0</c:formatCode>
                <c:ptCount val="18"/>
                <c:pt idx="0">
                  <c:v>39.673267525599293</c:v>
                </c:pt>
                <c:pt idx="1">
                  <c:v>15.580628918548639</c:v>
                </c:pt>
                <c:pt idx="2">
                  <c:v>14.444010681248173</c:v>
                </c:pt>
                <c:pt idx="3">
                  <c:v>9.6412757586376969</c:v>
                </c:pt>
                <c:pt idx="4">
                  <c:v>38.132377411655284</c:v>
                </c:pt>
                <c:pt idx="5">
                  <c:v>29.010190762235052</c:v>
                </c:pt>
                <c:pt idx="6">
                  <c:v>65.934898055070732</c:v>
                </c:pt>
                <c:pt idx="7">
                  <c:v>12.259305382213695</c:v>
                </c:pt>
                <c:pt idx="8">
                  <c:v>24.983564109860314</c:v>
                </c:pt>
                <c:pt idx="9">
                  <c:v>78.796120435258544</c:v>
                </c:pt>
                <c:pt idx="10">
                  <c:v>52.103253905150076</c:v>
                </c:pt>
                <c:pt idx="11">
                  <c:v>49.529835855502206</c:v>
                </c:pt>
                <c:pt idx="12">
                  <c:v>18.529043054292838</c:v>
                </c:pt>
                <c:pt idx="13">
                  <c:v>24.206629750554754</c:v>
                </c:pt>
                <c:pt idx="14">
                  <c:v>14.261915424017989</c:v>
                </c:pt>
                <c:pt idx="15">
                  <c:v>15.983991337497287</c:v>
                </c:pt>
                <c:pt idx="16">
                  <c:v>10.253352138181818</c:v>
                </c:pt>
                <c:pt idx="17">
                  <c:v>29.731510089582933</c:v>
                </c:pt>
              </c:numCache>
            </c:numRef>
          </c:val>
          <c:extLst>
            <c:ext xmlns:c16="http://schemas.microsoft.com/office/drawing/2014/chart" uri="{C3380CC4-5D6E-409C-BE32-E72D297353CC}">
              <c16:uniqueId val="{00000000-9D0A-43CA-9EA2-B2137F34D470}"/>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MICS14!$R$121:$AI$121</c:f>
              <c:strCache>
                <c:ptCount val="18"/>
                <c:pt idx="0">
                  <c:v>Blue Nile</c:v>
                </c:pt>
                <c:pt idx="1">
                  <c:v>Central Darfor</c:v>
                </c:pt>
                <c:pt idx="2">
                  <c:v>East Darfor</c:v>
                </c:pt>
                <c:pt idx="3">
                  <c:v>Gadarif</c:v>
                </c:pt>
                <c:pt idx="4">
                  <c:v>Gezira</c:v>
                </c:pt>
                <c:pt idx="5">
                  <c:v>Kassala</c:v>
                </c:pt>
                <c:pt idx="6">
                  <c:v>Khartoum</c:v>
                </c:pt>
                <c:pt idx="7">
                  <c:v>North Darfor</c:v>
                </c:pt>
                <c:pt idx="8">
                  <c:v>North Kordofan</c:v>
                </c:pt>
                <c:pt idx="9">
                  <c:v>Northern</c:v>
                </c:pt>
                <c:pt idx="10">
                  <c:v>Red Sea</c:v>
                </c:pt>
                <c:pt idx="11">
                  <c:v>River Nile</c:v>
                </c:pt>
                <c:pt idx="12">
                  <c:v>Sinnar</c:v>
                </c:pt>
                <c:pt idx="13">
                  <c:v>South Darfor</c:v>
                </c:pt>
                <c:pt idx="14">
                  <c:v>South Kordofan</c:v>
                </c:pt>
                <c:pt idx="15">
                  <c:v>West Darfor</c:v>
                </c:pt>
                <c:pt idx="16">
                  <c:v>West Kordofan</c:v>
                </c:pt>
                <c:pt idx="17">
                  <c:v>White Nile</c:v>
                </c:pt>
              </c:strCache>
            </c:strRef>
          </c:cat>
          <c:val>
            <c:numRef>
              <c:f>MICS14!$R$125:$AI$125</c:f>
              <c:numCache>
                <c:formatCode>###0.0</c:formatCode>
                <c:ptCount val="18"/>
                <c:pt idx="0">
                  <c:v>3.1003521305471065</c:v>
                </c:pt>
                <c:pt idx="1">
                  <c:v>3.4286174395064588</c:v>
                </c:pt>
                <c:pt idx="2">
                  <c:v>2.5525394042170406</c:v>
                </c:pt>
                <c:pt idx="3">
                  <c:v>2.9355054306497177</c:v>
                </c:pt>
                <c:pt idx="4">
                  <c:v>11.697937737707274</c:v>
                </c:pt>
                <c:pt idx="5">
                  <c:v>4.9754914354262381</c:v>
                </c:pt>
                <c:pt idx="6">
                  <c:v>18.97562772221147</c:v>
                </c:pt>
                <c:pt idx="7">
                  <c:v>1.516469457974194</c:v>
                </c:pt>
                <c:pt idx="8">
                  <c:v>4.9208197985735413</c:v>
                </c:pt>
                <c:pt idx="9">
                  <c:v>15.972532804988553</c:v>
                </c:pt>
                <c:pt idx="10">
                  <c:v>3.5012246817038521</c:v>
                </c:pt>
                <c:pt idx="11">
                  <c:v>12.408746688428264</c:v>
                </c:pt>
                <c:pt idx="12">
                  <c:v>10.415580531692463</c:v>
                </c:pt>
                <c:pt idx="13">
                  <c:v>4.0168914942824623</c:v>
                </c:pt>
                <c:pt idx="14">
                  <c:v>6.6692737724118523</c:v>
                </c:pt>
                <c:pt idx="15">
                  <c:v>2.262738811585606</c:v>
                </c:pt>
                <c:pt idx="16">
                  <c:v>1.2240932101360604</c:v>
                </c:pt>
                <c:pt idx="17">
                  <c:v>9.0111809808846441</c:v>
                </c:pt>
              </c:numCache>
            </c:numRef>
          </c:val>
          <c:extLst>
            <c:ext xmlns:c16="http://schemas.microsoft.com/office/drawing/2014/chart" uri="{C3380CC4-5D6E-409C-BE32-E72D297353CC}">
              <c16:uniqueId val="{00000001-9D0A-43CA-9EA2-B2137F34D470}"/>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MICS14!$R$121:$AI$121</c:f>
              <c:strCache>
                <c:ptCount val="18"/>
                <c:pt idx="0">
                  <c:v>Blue Nile</c:v>
                </c:pt>
                <c:pt idx="1">
                  <c:v>Central Darfor</c:v>
                </c:pt>
                <c:pt idx="2">
                  <c:v>East Darfor</c:v>
                </c:pt>
                <c:pt idx="3">
                  <c:v>Gadarif</c:v>
                </c:pt>
                <c:pt idx="4">
                  <c:v>Gezira</c:v>
                </c:pt>
                <c:pt idx="5">
                  <c:v>Kassala</c:v>
                </c:pt>
                <c:pt idx="6">
                  <c:v>Khartoum</c:v>
                </c:pt>
                <c:pt idx="7">
                  <c:v>North Darfor</c:v>
                </c:pt>
                <c:pt idx="8">
                  <c:v>North Kordofan</c:v>
                </c:pt>
                <c:pt idx="9">
                  <c:v>Northern</c:v>
                </c:pt>
                <c:pt idx="10">
                  <c:v>Red Sea</c:v>
                </c:pt>
                <c:pt idx="11">
                  <c:v>River Nile</c:v>
                </c:pt>
                <c:pt idx="12">
                  <c:v>Sinnar</c:v>
                </c:pt>
                <c:pt idx="13">
                  <c:v>South Darfor</c:v>
                </c:pt>
                <c:pt idx="14">
                  <c:v>South Kordofan</c:v>
                </c:pt>
                <c:pt idx="15">
                  <c:v>West Darfor</c:v>
                </c:pt>
                <c:pt idx="16">
                  <c:v>West Kordofan</c:v>
                </c:pt>
                <c:pt idx="17">
                  <c:v>White Nile</c:v>
                </c:pt>
              </c:strCache>
            </c:strRef>
          </c:cat>
          <c:val>
            <c:numRef>
              <c:f>MICS14!$R$126:$AI$126</c:f>
              <c:numCache>
                <c:formatCode>###0.0</c:formatCode>
                <c:ptCount val="18"/>
                <c:pt idx="0">
                  <c:v>45.849913371234358</c:v>
                </c:pt>
                <c:pt idx="1">
                  <c:v>36.337244153265097</c:v>
                </c:pt>
                <c:pt idx="2">
                  <c:v>56.362926964530985</c:v>
                </c:pt>
                <c:pt idx="3">
                  <c:v>44.355570030309124</c:v>
                </c:pt>
                <c:pt idx="4">
                  <c:v>17.796961954648566</c:v>
                </c:pt>
                <c:pt idx="5">
                  <c:v>21.078214527877314</c:v>
                </c:pt>
                <c:pt idx="6">
                  <c:v>13.353296085574302</c:v>
                </c:pt>
                <c:pt idx="7">
                  <c:v>45.067331218095774</c:v>
                </c:pt>
                <c:pt idx="8">
                  <c:v>25.426898282924284</c:v>
                </c:pt>
                <c:pt idx="9">
                  <c:v>3.0025566635329355</c:v>
                </c:pt>
                <c:pt idx="10">
                  <c:v>9.4443938826401705</c:v>
                </c:pt>
                <c:pt idx="11">
                  <c:v>27.078684928916886</c:v>
                </c:pt>
                <c:pt idx="12">
                  <c:v>36.363683381256401</c:v>
                </c:pt>
                <c:pt idx="13">
                  <c:v>30.418498674736298</c:v>
                </c:pt>
                <c:pt idx="14">
                  <c:v>38.258942316106058</c:v>
                </c:pt>
                <c:pt idx="15">
                  <c:v>49.985698489711609</c:v>
                </c:pt>
                <c:pt idx="16">
                  <c:v>68.777224115290366</c:v>
                </c:pt>
                <c:pt idx="17">
                  <c:v>18.240556411982162</c:v>
                </c:pt>
              </c:numCache>
            </c:numRef>
          </c:val>
          <c:extLst>
            <c:ext xmlns:c16="http://schemas.microsoft.com/office/drawing/2014/chart" uri="{C3380CC4-5D6E-409C-BE32-E72D297353CC}">
              <c16:uniqueId val="{00000002-9D0A-43CA-9EA2-B2137F34D470}"/>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MICS14!$R$121:$AI$121</c:f>
              <c:strCache>
                <c:ptCount val="18"/>
                <c:pt idx="0">
                  <c:v>Blue Nile</c:v>
                </c:pt>
                <c:pt idx="1">
                  <c:v>Central Darfor</c:v>
                </c:pt>
                <c:pt idx="2">
                  <c:v>East Darfor</c:v>
                </c:pt>
                <c:pt idx="3">
                  <c:v>Gadarif</c:v>
                </c:pt>
                <c:pt idx="4">
                  <c:v>Gezira</c:v>
                </c:pt>
                <c:pt idx="5">
                  <c:v>Kassala</c:v>
                </c:pt>
                <c:pt idx="6">
                  <c:v>Khartoum</c:v>
                </c:pt>
                <c:pt idx="7">
                  <c:v>North Darfor</c:v>
                </c:pt>
                <c:pt idx="8">
                  <c:v>North Kordofan</c:v>
                </c:pt>
                <c:pt idx="9">
                  <c:v>Northern</c:v>
                </c:pt>
                <c:pt idx="10">
                  <c:v>Red Sea</c:v>
                </c:pt>
                <c:pt idx="11">
                  <c:v>River Nile</c:v>
                </c:pt>
                <c:pt idx="12">
                  <c:v>Sinnar</c:v>
                </c:pt>
                <c:pt idx="13">
                  <c:v>South Darfor</c:v>
                </c:pt>
                <c:pt idx="14">
                  <c:v>South Kordofan</c:v>
                </c:pt>
                <c:pt idx="15">
                  <c:v>West Darfor</c:v>
                </c:pt>
                <c:pt idx="16">
                  <c:v>West Kordofan</c:v>
                </c:pt>
                <c:pt idx="17">
                  <c:v>White Nile</c:v>
                </c:pt>
              </c:strCache>
            </c:strRef>
          </c:cat>
          <c:val>
            <c:numRef>
              <c:f>MICS14!$R$127:$AI$127</c:f>
              <c:numCache>
                <c:formatCode>###0.0</c:formatCode>
                <c:ptCount val="18"/>
                <c:pt idx="0">
                  <c:v>11.376466972619241</c:v>
                </c:pt>
                <c:pt idx="1">
                  <c:v>44.653509488679809</c:v>
                </c:pt>
                <c:pt idx="2">
                  <c:v>26.640522950003803</c:v>
                </c:pt>
                <c:pt idx="3">
                  <c:v>43.067648780403459</c:v>
                </c:pt>
                <c:pt idx="4">
                  <c:v>32.372722895988872</c:v>
                </c:pt>
                <c:pt idx="5">
                  <c:v>44.936103274461395</c:v>
                </c:pt>
                <c:pt idx="6">
                  <c:v>1.7361781371434959</c:v>
                </c:pt>
                <c:pt idx="7">
                  <c:v>41.156893941716334</c:v>
                </c:pt>
                <c:pt idx="8">
                  <c:v>44.668717808641858</c:v>
                </c:pt>
                <c:pt idx="9">
                  <c:v>2.2287900962199672</c:v>
                </c:pt>
                <c:pt idx="10">
                  <c:v>34.9511275305059</c:v>
                </c:pt>
                <c:pt idx="11">
                  <c:v>10.982732527152642</c:v>
                </c:pt>
                <c:pt idx="12">
                  <c:v>34.691693032758288</c:v>
                </c:pt>
                <c:pt idx="13">
                  <c:v>41.357980080426486</c:v>
                </c:pt>
                <c:pt idx="14">
                  <c:v>40.809868487464101</c:v>
                </c:pt>
                <c:pt idx="15">
                  <c:v>31.767571361205494</c:v>
                </c:pt>
                <c:pt idx="16">
                  <c:v>19.745330536391762</c:v>
                </c:pt>
                <c:pt idx="17">
                  <c:v>43.016752517550252</c:v>
                </c:pt>
              </c:numCache>
            </c:numRef>
          </c:val>
          <c:extLst>
            <c:ext xmlns:c16="http://schemas.microsoft.com/office/drawing/2014/chart" uri="{C3380CC4-5D6E-409C-BE32-E72D297353CC}">
              <c16:uniqueId val="{00000003-9D0A-43CA-9EA2-B2137F34D470}"/>
            </c:ext>
          </c:extLst>
        </c:ser>
        <c:dLbls>
          <c:showLegendKey val="0"/>
          <c:showVal val="0"/>
          <c:showCatName val="0"/>
          <c:showSerName val="0"/>
          <c:showPercent val="0"/>
          <c:showBubbleSize val="0"/>
        </c:dLbls>
        <c:gapWidth val="50"/>
        <c:overlap val="100"/>
        <c:axId val="126121856"/>
        <c:axId val="126128128"/>
      </c:barChart>
      <c:catAx>
        <c:axId val="126121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128128"/>
        <c:crosses val="autoZero"/>
        <c:auto val="1"/>
        <c:lblAlgn val="ctr"/>
        <c:lblOffset val="100"/>
        <c:tickLblSkip val="1"/>
        <c:tickMarkSkip val="1"/>
        <c:noMultiLvlLbl val="0"/>
      </c:catAx>
      <c:valAx>
        <c:axId val="126128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121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MICS14!$M$222:$Q$222</c:f>
              <c:numCache>
                <c:formatCode>###0.0</c:formatCode>
                <c:ptCount val="5"/>
                <c:pt idx="0">
                  <c:v>17.97299955488452</c:v>
                </c:pt>
                <c:pt idx="1">
                  <c:v>13.23462786370014</c:v>
                </c:pt>
                <c:pt idx="2">
                  <c:v>14.921528032628007</c:v>
                </c:pt>
                <c:pt idx="3">
                  <c:v>18.533398841893522</c:v>
                </c:pt>
                <c:pt idx="4">
                  <c:v>29.504745918638655</c:v>
                </c:pt>
              </c:numCache>
            </c:numRef>
          </c:val>
          <c:extLst>
            <c:ext xmlns:c16="http://schemas.microsoft.com/office/drawing/2014/chart" uri="{C3380CC4-5D6E-409C-BE32-E72D297353CC}">
              <c16:uniqueId val="{00000000-7D3A-463F-8EC9-1C42A4DE1F44}"/>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MICS14!$M$223:$Q$223</c:f>
              <c:numCache>
                <c:formatCode>###0.0</c:formatCode>
                <c:ptCount val="5"/>
                <c:pt idx="0">
                  <c:v>13.099024083467462</c:v>
                </c:pt>
                <c:pt idx="1">
                  <c:v>13.399027555432738</c:v>
                </c:pt>
                <c:pt idx="2">
                  <c:v>21.907776791799332</c:v>
                </c:pt>
                <c:pt idx="3">
                  <c:v>29.872338731863262</c:v>
                </c:pt>
                <c:pt idx="4">
                  <c:v>26.945709014195224</c:v>
                </c:pt>
              </c:numCache>
            </c:numRef>
          </c:val>
          <c:extLst>
            <c:ext xmlns:c16="http://schemas.microsoft.com/office/drawing/2014/chart" uri="{C3380CC4-5D6E-409C-BE32-E72D297353CC}">
              <c16:uniqueId val="{00000001-7D3A-463F-8EC9-1C42A4DE1F44}"/>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MICS14!$M$224:$Q$224</c:f>
              <c:numCache>
                <c:formatCode>###0.0</c:formatCode>
                <c:ptCount val="5"/>
                <c:pt idx="0">
                  <c:v>68.927976361648007</c:v>
                </c:pt>
                <c:pt idx="1">
                  <c:v>73.366344580867235</c:v>
                </c:pt>
                <c:pt idx="2">
                  <c:v>63.170695175573002</c:v>
                </c:pt>
                <c:pt idx="3">
                  <c:v>51.594262426243276</c:v>
                </c:pt>
                <c:pt idx="4">
                  <c:v>43.549545067166108</c:v>
                </c:pt>
              </c:numCache>
            </c:numRef>
          </c:val>
          <c:extLst>
            <c:ext xmlns:c16="http://schemas.microsoft.com/office/drawing/2014/chart" uri="{C3380CC4-5D6E-409C-BE32-E72D297353CC}">
              <c16:uniqueId val="{00000002-7D3A-463F-8EC9-1C42A4DE1F44}"/>
            </c:ext>
          </c:extLst>
        </c:ser>
        <c:dLbls>
          <c:showLegendKey val="0"/>
          <c:showVal val="0"/>
          <c:showCatName val="0"/>
          <c:showSerName val="0"/>
          <c:showPercent val="0"/>
          <c:showBubbleSize val="0"/>
        </c:dLbls>
        <c:gapWidth val="50"/>
        <c:overlap val="100"/>
        <c:axId val="144904192"/>
        <c:axId val="144905728"/>
      </c:barChart>
      <c:catAx>
        <c:axId val="144904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4905728"/>
        <c:crosses val="autoZero"/>
        <c:auto val="1"/>
        <c:lblAlgn val="ctr"/>
        <c:lblOffset val="100"/>
        <c:tickLblSkip val="1"/>
        <c:tickMarkSkip val="1"/>
        <c:noMultiLvlLbl val="0"/>
      </c:catAx>
      <c:valAx>
        <c:axId val="1449057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4904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MICS14!$R$221:$AI$221</c:f>
              <c:strCache>
                <c:ptCount val="18"/>
                <c:pt idx="0">
                  <c:v>Blue Nile</c:v>
                </c:pt>
                <c:pt idx="1">
                  <c:v>Central Darfor</c:v>
                </c:pt>
                <c:pt idx="2">
                  <c:v>East Darfor</c:v>
                </c:pt>
                <c:pt idx="3">
                  <c:v>Gadarif</c:v>
                </c:pt>
                <c:pt idx="4">
                  <c:v>Gezira</c:v>
                </c:pt>
                <c:pt idx="5">
                  <c:v>Kassala</c:v>
                </c:pt>
                <c:pt idx="6">
                  <c:v>Khartoum</c:v>
                </c:pt>
                <c:pt idx="7">
                  <c:v>North Darfor</c:v>
                </c:pt>
                <c:pt idx="8">
                  <c:v>North Kordofan</c:v>
                </c:pt>
                <c:pt idx="9">
                  <c:v>Northern</c:v>
                </c:pt>
                <c:pt idx="10">
                  <c:v>Red Sea</c:v>
                </c:pt>
                <c:pt idx="11">
                  <c:v>River Nile</c:v>
                </c:pt>
                <c:pt idx="12">
                  <c:v>Sinnar</c:v>
                </c:pt>
                <c:pt idx="13">
                  <c:v>South Darfor</c:v>
                </c:pt>
                <c:pt idx="14">
                  <c:v>South Kordofan</c:v>
                </c:pt>
                <c:pt idx="15">
                  <c:v>West Darfor</c:v>
                </c:pt>
                <c:pt idx="16">
                  <c:v>West Kordofan</c:v>
                </c:pt>
                <c:pt idx="17">
                  <c:v>White Nile</c:v>
                </c:pt>
              </c:strCache>
            </c:strRef>
          </c:cat>
          <c:val>
            <c:numRef>
              <c:f>MICS14!$R$222:$AI$222</c:f>
              <c:numCache>
                <c:formatCode>###0.0</c:formatCode>
                <c:ptCount val="18"/>
                <c:pt idx="0">
                  <c:v>20.119194375520053</c:v>
                </c:pt>
                <c:pt idx="1">
                  <c:v>23.210337323174219</c:v>
                </c:pt>
                <c:pt idx="2">
                  <c:v>6.1006917236520639</c:v>
                </c:pt>
                <c:pt idx="3">
                  <c:v>1.5349117413570863</c:v>
                </c:pt>
                <c:pt idx="4">
                  <c:v>18.054508461764339</c:v>
                </c:pt>
                <c:pt idx="5">
                  <c:v>10.868409809605781</c:v>
                </c:pt>
                <c:pt idx="6">
                  <c:v>40.822946034881824</c:v>
                </c:pt>
                <c:pt idx="7">
                  <c:v>40.679249167936888</c:v>
                </c:pt>
                <c:pt idx="8">
                  <c:v>2.7958552007702657</c:v>
                </c:pt>
                <c:pt idx="9">
                  <c:v>23.479717977727248</c:v>
                </c:pt>
                <c:pt idx="10">
                  <c:v>14.448197490589854</c:v>
                </c:pt>
                <c:pt idx="11">
                  <c:v>49.315390282882795</c:v>
                </c:pt>
                <c:pt idx="12">
                  <c:v>45.255051504122711</c:v>
                </c:pt>
                <c:pt idx="13">
                  <c:v>12.134774353622989</c:v>
                </c:pt>
                <c:pt idx="14">
                  <c:v>32.38942511946145</c:v>
                </c:pt>
                <c:pt idx="15">
                  <c:v>29.265349385328232</c:v>
                </c:pt>
                <c:pt idx="16">
                  <c:v>5.7987132636431404</c:v>
                </c:pt>
                <c:pt idx="17">
                  <c:v>26.79894643982184</c:v>
                </c:pt>
              </c:numCache>
            </c:numRef>
          </c:val>
          <c:extLst>
            <c:ext xmlns:c16="http://schemas.microsoft.com/office/drawing/2014/chart" uri="{C3380CC4-5D6E-409C-BE32-E72D297353CC}">
              <c16:uniqueId val="{00000000-6AAC-4A9E-9BB0-16F4D87EE1C9}"/>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MICS14!$R$221:$AI$221</c:f>
              <c:strCache>
                <c:ptCount val="18"/>
                <c:pt idx="0">
                  <c:v>Blue Nile</c:v>
                </c:pt>
                <c:pt idx="1">
                  <c:v>Central Darfor</c:v>
                </c:pt>
                <c:pt idx="2">
                  <c:v>East Darfor</c:v>
                </c:pt>
                <c:pt idx="3">
                  <c:v>Gadarif</c:v>
                </c:pt>
                <c:pt idx="4">
                  <c:v>Gezira</c:v>
                </c:pt>
                <c:pt idx="5">
                  <c:v>Kassala</c:v>
                </c:pt>
                <c:pt idx="6">
                  <c:v>Khartoum</c:v>
                </c:pt>
                <c:pt idx="7">
                  <c:v>North Darfor</c:v>
                </c:pt>
                <c:pt idx="8">
                  <c:v>North Kordofan</c:v>
                </c:pt>
                <c:pt idx="9">
                  <c:v>Northern</c:v>
                </c:pt>
                <c:pt idx="10">
                  <c:v>Red Sea</c:v>
                </c:pt>
                <c:pt idx="11">
                  <c:v>River Nile</c:v>
                </c:pt>
                <c:pt idx="12">
                  <c:v>Sinnar</c:v>
                </c:pt>
                <c:pt idx="13">
                  <c:v>South Darfor</c:v>
                </c:pt>
                <c:pt idx="14">
                  <c:v>South Kordofan</c:v>
                </c:pt>
                <c:pt idx="15">
                  <c:v>West Darfor</c:v>
                </c:pt>
                <c:pt idx="16">
                  <c:v>West Kordofan</c:v>
                </c:pt>
                <c:pt idx="17">
                  <c:v>White Nile</c:v>
                </c:pt>
              </c:strCache>
            </c:strRef>
          </c:cat>
          <c:val>
            <c:numRef>
              <c:f>MICS14!$R$223:$AI$223</c:f>
              <c:numCache>
                <c:formatCode>###0.0</c:formatCode>
                <c:ptCount val="18"/>
                <c:pt idx="0">
                  <c:v>33.292499420190929</c:v>
                </c:pt>
                <c:pt idx="1">
                  <c:v>71.145746695360771</c:v>
                </c:pt>
                <c:pt idx="2">
                  <c:v>2.4652566207623954</c:v>
                </c:pt>
                <c:pt idx="3">
                  <c:v>0.63654074482270229</c:v>
                </c:pt>
                <c:pt idx="4">
                  <c:v>40.848673822026946</c:v>
                </c:pt>
                <c:pt idx="5">
                  <c:v>11.783022940789094</c:v>
                </c:pt>
                <c:pt idx="6">
                  <c:v>11.527088639075156</c:v>
                </c:pt>
                <c:pt idx="7">
                  <c:v>23.126478250682041</c:v>
                </c:pt>
                <c:pt idx="8">
                  <c:v>1.0228050516374014</c:v>
                </c:pt>
                <c:pt idx="9">
                  <c:v>26.149056370244967</c:v>
                </c:pt>
                <c:pt idx="10">
                  <c:v>4.8606481671595692</c:v>
                </c:pt>
                <c:pt idx="11">
                  <c:v>18.279242995126481</c:v>
                </c:pt>
                <c:pt idx="12">
                  <c:v>9.5171406323970196</c:v>
                </c:pt>
                <c:pt idx="13">
                  <c:v>6.6178459698709151</c:v>
                </c:pt>
                <c:pt idx="14">
                  <c:v>31.732828145100573</c:v>
                </c:pt>
                <c:pt idx="15">
                  <c:v>17.38276036274527</c:v>
                </c:pt>
                <c:pt idx="16">
                  <c:v>17.135098080669472</c:v>
                </c:pt>
                <c:pt idx="17">
                  <c:v>24.761609966819957</c:v>
                </c:pt>
              </c:numCache>
            </c:numRef>
          </c:val>
          <c:extLst>
            <c:ext xmlns:c16="http://schemas.microsoft.com/office/drawing/2014/chart" uri="{C3380CC4-5D6E-409C-BE32-E72D297353CC}">
              <c16:uniqueId val="{00000001-6AAC-4A9E-9BB0-16F4D87EE1C9}"/>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MICS14!$R$221:$AI$221</c:f>
              <c:strCache>
                <c:ptCount val="18"/>
                <c:pt idx="0">
                  <c:v>Blue Nile</c:v>
                </c:pt>
                <c:pt idx="1">
                  <c:v>Central Darfor</c:v>
                </c:pt>
                <c:pt idx="2">
                  <c:v>East Darfor</c:v>
                </c:pt>
                <c:pt idx="3">
                  <c:v>Gadarif</c:v>
                </c:pt>
                <c:pt idx="4">
                  <c:v>Gezira</c:v>
                </c:pt>
                <c:pt idx="5">
                  <c:v>Kassala</c:v>
                </c:pt>
                <c:pt idx="6">
                  <c:v>Khartoum</c:v>
                </c:pt>
                <c:pt idx="7">
                  <c:v>North Darfor</c:v>
                </c:pt>
                <c:pt idx="8">
                  <c:v>North Kordofan</c:v>
                </c:pt>
                <c:pt idx="9">
                  <c:v>Northern</c:v>
                </c:pt>
                <c:pt idx="10">
                  <c:v>Red Sea</c:v>
                </c:pt>
                <c:pt idx="11">
                  <c:v>River Nile</c:v>
                </c:pt>
                <c:pt idx="12">
                  <c:v>Sinnar</c:v>
                </c:pt>
                <c:pt idx="13">
                  <c:v>South Darfor</c:v>
                </c:pt>
                <c:pt idx="14">
                  <c:v>South Kordofan</c:v>
                </c:pt>
                <c:pt idx="15">
                  <c:v>West Darfor</c:v>
                </c:pt>
                <c:pt idx="16">
                  <c:v>West Kordofan</c:v>
                </c:pt>
                <c:pt idx="17">
                  <c:v>White Nile</c:v>
                </c:pt>
              </c:strCache>
            </c:strRef>
          </c:cat>
          <c:val>
            <c:numRef>
              <c:f>MICS14!$R$224:$AI$224</c:f>
              <c:numCache>
                <c:formatCode>###0.0</c:formatCode>
                <c:ptCount val="18"/>
                <c:pt idx="0">
                  <c:v>46.588306204289104</c:v>
                </c:pt>
                <c:pt idx="1">
                  <c:v>5.6439159814650992</c:v>
                </c:pt>
                <c:pt idx="2">
                  <c:v>91.434051655585563</c:v>
                </c:pt>
                <c:pt idx="3">
                  <c:v>97.828547513820226</c:v>
                </c:pt>
                <c:pt idx="4">
                  <c:v>41.096817716208719</c:v>
                </c:pt>
                <c:pt idx="5">
                  <c:v>77.348567249604997</c:v>
                </c:pt>
                <c:pt idx="6">
                  <c:v>47.649965326042988</c:v>
                </c:pt>
                <c:pt idx="7">
                  <c:v>36.194272581381192</c:v>
                </c:pt>
                <c:pt idx="8">
                  <c:v>96.181339747592347</c:v>
                </c:pt>
                <c:pt idx="9">
                  <c:v>50.371225652027952</c:v>
                </c:pt>
                <c:pt idx="10">
                  <c:v>80.691154342250641</c:v>
                </c:pt>
                <c:pt idx="11">
                  <c:v>32.405366721990987</c:v>
                </c:pt>
                <c:pt idx="12">
                  <c:v>45.227807863480265</c:v>
                </c:pt>
                <c:pt idx="13">
                  <c:v>81.247379676506043</c:v>
                </c:pt>
                <c:pt idx="14">
                  <c:v>35.877746735438016</c:v>
                </c:pt>
                <c:pt idx="15">
                  <c:v>53.351890251926406</c:v>
                </c:pt>
                <c:pt idx="16">
                  <c:v>77.066188655687441</c:v>
                </c:pt>
                <c:pt idx="17">
                  <c:v>48.439443593358064</c:v>
                </c:pt>
              </c:numCache>
            </c:numRef>
          </c:val>
          <c:extLst>
            <c:ext xmlns:c16="http://schemas.microsoft.com/office/drawing/2014/chart" uri="{C3380CC4-5D6E-409C-BE32-E72D297353CC}">
              <c16:uniqueId val="{00000002-6AAC-4A9E-9BB0-16F4D87EE1C9}"/>
            </c:ext>
          </c:extLst>
        </c:ser>
        <c:dLbls>
          <c:showLegendKey val="0"/>
          <c:showVal val="0"/>
          <c:showCatName val="0"/>
          <c:showSerName val="0"/>
          <c:showPercent val="0"/>
          <c:showBubbleSize val="0"/>
        </c:dLbls>
        <c:gapWidth val="50"/>
        <c:overlap val="100"/>
        <c:axId val="202528256"/>
        <c:axId val="202529792"/>
      </c:barChart>
      <c:catAx>
        <c:axId val="202528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2529792"/>
        <c:crosses val="autoZero"/>
        <c:auto val="1"/>
        <c:lblAlgn val="ctr"/>
        <c:lblOffset val="100"/>
        <c:tickLblSkip val="1"/>
        <c:tickMarkSkip val="1"/>
        <c:noMultiLvlLbl val="0"/>
      </c:catAx>
      <c:valAx>
        <c:axId val="202529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2528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MICS14!$C$222:$G$222</c:f>
              <c:numCache>
                <c:formatCode>###0.0</c:formatCode>
                <c:ptCount val="5"/>
                <c:pt idx="0">
                  <c:v>16.075944932558478</c:v>
                </c:pt>
                <c:pt idx="1">
                  <c:v>13.500780726959713</c:v>
                </c:pt>
                <c:pt idx="2">
                  <c:v>16.287839716637968</c:v>
                </c:pt>
                <c:pt idx="3">
                  <c:v>19.783701225727654</c:v>
                </c:pt>
                <c:pt idx="4">
                  <c:v>48.93972333131871</c:v>
                </c:pt>
              </c:numCache>
            </c:numRef>
          </c:val>
          <c:extLst>
            <c:ext xmlns:c16="http://schemas.microsoft.com/office/drawing/2014/chart" uri="{C3380CC4-5D6E-409C-BE32-E72D297353CC}">
              <c16:uniqueId val="{00000000-AC03-4CCC-8599-A02A0E6F16BE}"/>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MICS14!$C$223:$G$223</c:f>
              <c:numCache>
                <c:formatCode>###0.0</c:formatCode>
                <c:ptCount val="5"/>
                <c:pt idx="0">
                  <c:v>12.941675025917709</c:v>
                </c:pt>
                <c:pt idx="1">
                  <c:v>16.499026039243113</c:v>
                </c:pt>
                <c:pt idx="2">
                  <c:v>24.600474568543547</c:v>
                </c:pt>
                <c:pt idx="3">
                  <c:v>24.307549387491413</c:v>
                </c:pt>
                <c:pt idx="4">
                  <c:v>18.72528071727934</c:v>
                </c:pt>
              </c:numCache>
            </c:numRef>
          </c:val>
          <c:extLst>
            <c:ext xmlns:c16="http://schemas.microsoft.com/office/drawing/2014/chart" uri="{C3380CC4-5D6E-409C-BE32-E72D297353CC}">
              <c16:uniqueId val="{00000001-AC03-4CCC-8599-A02A0E6F16BE}"/>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MICS14!$C$224:$G$224</c:f>
              <c:numCache>
                <c:formatCode>###0.0</c:formatCode>
                <c:ptCount val="5"/>
                <c:pt idx="0">
                  <c:v>70.982380041523712</c:v>
                </c:pt>
                <c:pt idx="1">
                  <c:v>70.000193233797702</c:v>
                </c:pt>
                <c:pt idx="2">
                  <c:v>59.111685714818549</c:v>
                </c:pt>
                <c:pt idx="3">
                  <c:v>55.908749386780741</c:v>
                </c:pt>
                <c:pt idx="4">
                  <c:v>32.334995951401936</c:v>
                </c:pt>
              </c:numCache>
            </c:numRef>
          </c:val>
          <c:extLst>
            <c:ext xmlns:c16="http://schemas.microsoft.com/office/drawing/2014/chart" uri="{C3380CC4-5D6E-409C-BE32-E72D297353CC}">
              <c16:uniqueId val="{00000002-AC03-4CCC-8599-A02A0E6F16BE}"/>
            </c:ext>
          </c:extLst>
        </c:ser>
        <c:dLbls>
          <c:showLegendKey val="0"/>
          <c:showVal val="0"/>
          <c:showCatName val="0"/>
          <c:showSerName val="0"/>
          <c:showPercent val="0"/>
          <c:showBubbleSize val="0"/>
        </c:dLbls>
        <c:gapWidth val="50"/>
        <c:overlap val="100"/>
        <c:axId val="209249408"/>
        <c:axId val="209251328"/>
      </c:barChart>
      <c:catAx>
        <c:axId val="209249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251328"/>
        <c:crosses val="autoZero"/>
        <c:auto val="1"/>
        <c:lblAlgn val="ctr"/>
        <c:lblOffset val="100"/>
        <c:tickLblSkip val="1"/>
        <c:tickMarkSkip val="1"/>
        <c:noMultiLvlLbl val="0"/>
      </c:catAx>
      <c:valAx>
        <c:axId val="209251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249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MICS14!$H$18:$L$18</c:f>
              <c:numCache>
                <c:formatCode>###0.0</c:formatCode>
                <c:ptCount val="5"/>
                <c:pt idx="0">
                  <c:v>73.87072293959767</c:v>
                </c:pt>
                <c:pt idx="1">
                  <c:v>84.140825581971825</c:v>
                </c:pt>
                <c:pt idx="2">
                  <c:v>91.145004765052875</c:v>
                </c:pt>
                <c:pt idx="3">
                  <c:v>94.270888700992273</c:v>
                </c:pt>
                <c:pt idx="4">
                  <c:v>98.19768461155698</c:v>
                </c:pt>
              </c:numCache>
            </c:numRef>
          </c:val>
          <c:extLst>
            <c:ext xmlns:c16="http://schemas.microsoft.com/office/drawing/2014/chart" uri="{C3380CC4-5D6E-409C-BE32-E72D297353CC}">
              <c16:uniqueId val="{00000000-E4B6-4166-A35C-092D1883319B}"/>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MICS14!$H$19:$L$19</c:f>
              <c:numCache>
                <c:formatCode>###0.0</c:formatCode>
                <c:ptCount val="5"/>
                <c:pt idx="0">
                  <c:v>18.008285691742714</c:v>
                </c:pt>
                <c:pt idx="1">
                  <c:v>8.5252818871601406</c:v>
                </c:pt>
                <c:pt idx="2">
                  <c:v>3.6989127844298251</c:v>
                </c:pt>
                <c:pt idx="3">
                  <c:v>1.8258378035870064</c:v>
                </c:pt>
                <c:pt idx="4">
                  <c:v>0.89180541019577475</c:v>
                </c:pt>
              </c:numCache>
            </c:numRef>
          </c:val>
          <c:extLst>
            <c:ext xmlns:c16="http://schemas.microsoft.com/office/drawing/2014/chart" uri="{C3380CC4-5D6E-409C-BE32-E72D297353CC}">
              <c16:uniqueId val="{00000001-E4B6-4166-A35C-092D1883319B}"/>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MICS14!$H$20:$L$20</c:f>
              <c:numCache>
                <c:formatCode>###0.0</c:formatCode>
                <c:ptCount val="5"/>
                <c:pt idx="0">
                  <c:v>8.1209913686596167</c:v>
                </c:pt>
                <c:pt idx="1">
                  <c:v>7.3338925308680345</c:v>
                </c:pt>
                <c:pt idx="2">
                  <c:v>5.1560824505173004</c:v>
                </c:pt>
                <c:pt idx="3">
                  <c:v>3.90327349542072</c:v>
                </c:pt>
                <c:pt idx="4">
                  <c:v>0.91050997824724533</c:v>
                </c:pt>
              </c:numCache>
            </c:numRef>
          </c:val>
          <c:extLst>
            <c:ext xmlns:c16="http://schemas.microsoft.com/office/drawing/2014/chart" uri="{C3380CC4-5D6E-409C-BE32-E72D297353CC}">
              <c16:uniqueId val="{00000002-E4B6-4166-A35C-092D1883319B}"/>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E4B6-4166-A35C-092D1883319B}"/>
            </c:ext>
          </c:extLst>
        </c:ser>
        <c:dLbls>
          <c:showLegendKey val="0"/>
          <c:showVal val="0"/>
          <c:showCatName val="0"/>
          <c:showSerName val="0"/>
          <c:showPercent val="0"/>
          <c:showBubbleSize val="0"/>
        </c:dLbls>
        <c:gapWidth val="50"/>
        <c:overlap val="100"/>
        <c:axId val="209582336"/>
        <c:axId val="209864576"/>
      </c:barChart>
      <c:catAx>
        <c:axId val="209582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864576"/>
        <c:crosses val="autoZero"/>
        <c:auto val="1"/>
        <c:lblAlgn val="ctr"/>
        <c:lblOffset val="100"/>
        <c:tickLblSkip val="1"/>
        <c:tickMarkSkip val="1"/>
        <c:noMultiLvlLbl val="0"/>
      </c:catAx>
      <c:valAx>
        <c:axId val="209864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582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MICS14!$H$124:$L$124</c:f>
              <c:numCache>
                <c:formatCode>###0.0</c:formatCode>
                <c:ptCount val="5"/>
                <c:pt idx="0">
                  <c:v>17.825275355567854</c:v>
                </c:pt>
                <c:pt idx="1">
                  <c:v>44.821120975196465</c:v>
                </c:pt>
                <c:pt idx="2">
                  <c:v>59.656407390043498</c:v>
                </c:pt>
                <c:pt idx="3">
                  <c:v>74.869429189052838</c:v>
                </c:pt>
                <c:pt idx="4">
                  <c:v>85.451435261567326</c:v>
                </c:pt>
              </c:numCache>
            </c:numRef>
          </c:val>
          <c:extLst>
            <c:ext xmlns:c16="http://schemas.microsoft.com/office/drawing/2014/chart" uri="{C3380CC4-5D6E-409C-BE32-E72D297353CC}">
              <c16:uniqueId val="{00000000-77A0-4FF4-88DD-3D58129D8429}"/>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MICS14!$H$125:$L$125</c:f>
              <c:numCache>
                <c:formatCode>###0.0</c:formatCode>
                <c:ptCount val="5"/>
                <c:pt idx="0">
                  <c:v>4.6434940120910548</c:v>
                </c:pt>
                <c:pt idx="1">
                  <c:v>12.313449589788631</c:v>
                </c:pt>
                <c:pt idx="2">
                  <c:v>16.166292155325738</c:v>
                </c:pt>
                <c:pt idx="3">
                  <c:v>16.438868782070678</c:v>
                </c:pt>
                <c:pt idx="4">
                  <c:v>11.59601310015805</c:v>
                </c:pt>
              </c:numCache>
            </c:numRef>
          </c:val>
          <c:extLst>
            <c:ext xmlns:c16="http://schemas.microsoft.com/office/drawing/2014/chart" uri="{C3380CC4-5D6E-409C-BE32-E72D297353CC}">
              <c16:uniqueId val="{00000001-77A0-4FF4-88DD-3D58129D8429}"/>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MICS14!$H$126:$L$126</c:f>
              <c:numCache>
                <c:formatCode>###0.0</c:formatCode>
                <c:ptCount val="5"/>
                <c:pt idx="0">
                  <c:v>59.135793597420822</c:v>
                </c:pt>
                <c:pt idx="1">
                  <c:v>37.708969587991596</c:v>
                </c:pt>
                <c:pt idx="2">
                  <c:v>22.793894336706348</c:v>
                </c:pt>
                <c:pt idx="3">
                  <c:v>8.5874465464383611</c:v>
                </c:pt>
                <c:pt idx="4">
                  <c:v>2.952551638274624</c:v>
                </c:pt>
              </c:numCache>
            </c:numRef>
          </c:val>
          <c:extLst>
            <c:ext xmlns:c16="http://schemas.microsoft.com/office/drawing/2014/chart" uri="{C3380CC4-5D6E-409C-BE32-E72D297353CC}">
              <c16:uniqueId val="{00000002-77A0-4FF4-88DD-3D58129D8429}"/>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MICS14!$H$127:$L$127</c:f>
              <c:numCache>
                <c:formatCode>###0.0</c:formatCode>
                <c:ptCount val="5"/>
                <c:pt idx="0">
                  <c:v>18.39543703492027</c:v>
                </c:pt>
                <c:pt idx="1">
                  <c:v>5.1564598470233074</c:v>
                </c:pt>
                <c:pt idx="2">
                  <c:v>1.3834061179244164</c:v>
                </c:pt>
                <c:pt idx="3">
                  <c:v>0.10425548243812295</c:v>
                </c:pt>
                <c:pt idx="4">
                  <c:v>0</c:v>
                </c:pt>
              </c:numCache>
            </c:numRef>
          </c:val>
          <c:extLst>
            <c:ext xmlns:c16="http://schemas.microsoft.com/office/drawing/2014/chart" uri="{C3380CC4-5D6E-409C-BE32-E72D297353CC}">
              <c16:uniqueId val="{00000003-77A0-4FF4-88DD-3D58129D8429}"/>
            </c:ext>
          </c:extLst>
        </c:ser>
        <c:dLbls>
          <c:showLegendKey val="0"/>
          <c:showVal val="0"/>
          <c:showCatName val="0"/>
          <c:showSerName val="0"/>
          <c:showPercent val="0"/>
          <c:showBubbleSize val="0"/>
        </c:dLbls>
        <c:gapWidth val="50"/>
        <c:overlap val="100"/>
        <c:axId val="210207104"/>
        <c:axId val="210208640"/>
      </c:barChart>
      <c:catAx>
        <c:axId val="210207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08640"/>
        <c:crosses val="autoZero"/>
        <c:auto val="1"/>
        <c:lblAlgn val="ctr"/>
        <c:lblOffset val="100"/>
        <c:tickLblSkip val="1"/>
        <c:tickMarkSkip val="1"/>
        <c:noMultiLvlLbl val="0"/>
      </c:catAx>
      <c:valAx>
        <c:axId val="210208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07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MICS14!$H$222:$L$222</c:f>
              <c:numCache>
                <c:formatCode>###0.0</c:formatCode>
                <c:ptCount val="5"/>
                <c:pt idx="0">
                  <c:v>10.848607160507923</c:v>
                </c:pt>
                <c:pt idx="1">
                  <c:v>15.331920031809299</c:v>
                </c:pt>
                <c:pt idx="2">
                  <c:v>24.127083141658996</c:v>
                </c:pt>
                <c:pt idx="3">
                  <c:v>39.049577607729852</c:v>
                </c:pt>
                <c:pt idx="4">
                  <c:v>71.162143699153091</c:v>
                </c:pt>
              </c:numCache>
            </c:numRef>
          </c:val>
          <c:extLst>
            <c:ext xmlns:c16="http://schemas.microsoft.com/office/drawing/2014/chart" uri="{C3380CC4-5D6E-409C-BE32-E72D297353CC}">
              <c16:uniqueId val="{00000000-BEE8-4AF9-8843-5DBF63A04CC7}"/>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MICS14!$H$223:$L$223</c:f>
              <c:numCache>
                <c:formatCode>###0.0</c:formatCode>
                <c:ptCount val="5"/>
                <c:pt idx="0">
                  <c:v>13.952821999088494</c:v>
                </c:pt>
                <c:pt idx="1">
                  <c:v>15.335951828066662</c:v>
                </c:pt>
                <c:pt idx="2">
                  <c:v>15.103670838249784</c:v>
                </c:pt>
                <c:pt idx="3">
                  <c:v>20.325551594120935</c:v>
                </c:pt>
                <c:pt idx="4">
                  <c:v>13.816964149294311</c:v>
                </c:pt>
              </c:numCache>
            </c:numRef>
          </c:val>
          <c:extLst>
            <c:ext xmlns:c16="http://schemas.microsoft.com/office/drawing/2014/chart" uri="{C3380CC4-5D6E-409C-BE32-E72D297353CC}">
              <c16:uniqueId val="{00000001-BEE8-4AF9-8843-5DBF63A04CC7}"/>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MICS14!$H$224:$L$224</c:f>
              <c:numCache>
                <c:formatCode>###0.0</c:formatCode>
                <c:ptCount val="5"/>
                <c:pt idx="0">
                  <c:v>75.198570840403733</c:v>
                </c:pt>
                <c:pt idx="1">
                  <c:v>69.332128140123942</c:v>
                </c:pt>
                <c:pt idx="2">
                  <c:v>60.769246020091217</c:v>
                </c:pt>
                <c:pt idx="3">
                  <c:v>40.624870798149054</c:v>
                </c:pt>
                <c:pt idx="4">
                  <c:v>15.020892151552479</c:v>
                </c:pt>
              </c:numCache>
            </c:numRef>
          </c:val>
          <c:extLst>
            <c:ext xmlns:c16="http://schemas.microsoft.com/office/drawing/2014/chart" uri="{C3380CC4-5D6E-409C-BE32-E72D297353CC}">
              <c16:uniqueId val="{00000002-BEE8-4AF9-8843-5DBF63A04CC7}"/>
            </c:ext>
          </c:extLst>
        </c:ser>
        <c:dLbls>
          <c:showLegendKey val="0"/>
          <c:showVal val="0"/>
          <c:showCatName val="0"/>
          <c:showSerName val="0"/>
          <c:showPercent val="0"/>
          <c:showBubbleSize val="0"/>
        </c:dLbls>
        <c:gapWidth val="50"/>
        <c:overlap val="100"/>
        <c:axId val="211913344"/>
        <c:axId val="212169088"/>
      </c:barChart>
      <c:catAx>
        <c:axId val="211913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69088"/>
        <c:crosses val="autoZero"/>
        <c:auto val="1"/>
        <c:lblAlgn val="ctr"/>
        <c:lblOffset val="100"/>
        <c:tickLblSkip val="1"/>
        <c:tickMarkSkip val="1"/>
        <c:noMultiLvlLbl val="0"/>
      </c:catAx>
      <c:valAx>
        <c:axId val="2121690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133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MICS14!$C$124:$G$124</c:f>
              <c:numCache>
                <c:formatCode>###0.0</c:formatCode>
                <c:ptCount val="5"/>
                <c:pt idx="0">
                  <c:v>7.2840199168831461</c:v>
                </c:pt>
                <c:pt idx="1">
                  <c:v>8.8392044897686279</c:v>
                </c:pt>
                <c:pt idx="2">
                  <c:v>22.108947710796926</c:v>
                </c:pt>
                <c:pt idx="3">
                  <c:v>46.641420915138241</c:v>
                </c:pt>
                <c:pt idx="4">
                  <c:v>78.384986407944666</c:v>
                </c:pt>
              </c:numCache>
            </c:numRef>
          </c:val>
          <c:extLst>
            <c:ext xmlns:c16="http://schemas.microsoft.com/office/drawing/2014/chart" uri="{C3380CC4-5D6E-409C-BE32-E72D297353CC}">
              <c16:uniqueId val="{00000000-3DC5-45CF-8FA6-728EB34220BF}"/>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MICS14!$C$125:$G$125</c:f>
              <c:numCache>
                <c:formatCode>###0.0</c:formatCode>
                <c:ptCount val="5"/>
                <c:pt idx="0">
                  <c:v>0.96644675947281711</c:v>
                </c:pt>
                <c:pt idx="1">
                  <c:v>3.2191984637483455</c:v>
                </c:pt>
                <c:pt idx="2">
                  <c:v>7.4020077814798784</c:v>
                </c:pt>
                <c:pt idx="3">
                  <c:v>15.557976724614818</c:v>
                </c:pt>
                <c:pt idx="4">
                  <c:v>13.116706272306311</c:v>
                </c:pt>
              </c:numCache>
            </c:numRef>
          </c:val>
          <c:extLst>
            <c:ext xmlns:c16="http://schemas.microsoft.com/office/drawing/2014/chart" uri="{C3380CC4-5D6E-409C-BE32-E72D297353CC}">
              <c16:uniqueId val="{00000001-3DC5-45CF-8FA6-728EB34220BF}"/>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MICS14!$C$126:$G$126</c:f>
              <c:numCache>
                <c:formatCode>###0.0</c:formatCode>
                <c:ptCount val="5"/>
                <c:pt idx="0">
                  <c:v>37.572168127338728</c:v>
                </c:pt>
                <c:pt idx="1">
                  <c:v>39.24198168787661</c:v>
                </c:pt>
                <c:pt idx="2">
                  <c:v>39.245261106644413</c:v>
                </c:pt>
                <c:pt idx="3">
                  <c:v>26.346966363525461</c:v>
                </c:pt>
                <c:pt idx="4">
                  <c:v>8.0636613898989964</c:v>
                </c:pt>
              </c:numCache>
            </c:numRef>
          </c:val>
          <c:extLst>
            <c:ext xmlns:c16="http://schemas.microsoft.com/office/drawing/2014/chart" uri="{C3380CC4-5D6E-409C-BE32-E72D297353CC}">
              <c16:uniqueId val="{00000002-3DC5-45CF-8FA6-728EB34220BF}"/>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MICS14!$C$127:$G$127</c:f>
              <c:numCache>
                <c:formatCode>###0.0</c:formatCode>
                <c:ptCount val="5"/>
                <c:pt idx="0">
                  <c:v>54.177365196305303</c:v>
                </c:pt>
                <c:pt idx="1">
                  <c:v>48.699615358606415</c:v>
                </c:pt>
                <c:pt idx="2">
                  <c:v>31.24378340107878</c:v>
                </c:pt>
                <c:pt idx="3">
                  <c:v>11.453635996721481</c:v>
                </c:pt>
                <c:pt idx="4">
                  <c:v>0.43464592985002537</c:v>
                </c:pt>
              </c:numCache>
            </c:numRef>
          </c:val>
          <c:extLst>
            <c:ext xmlns:c16="http://schemas.microsoft.com/office/drawing/2014/chart" uri="{C3380CC4-5D6E-409C-BE32-E72D297353CC}">
              <c16:uniqueId val="{00000003-3DC5-45CF-8FA6-728EB34220BF}"/>
            </c:ext>
          </c:extLst>
        </c:ser>
        <c:dLbls>
          <c:showLegendKey val="0"/>
          <c:showVal val="0"/>
          <c:showCatName val="0"/>
          <c:showSerName val="0"/>
          <c:showPercent val="0"/>
          <c:showBubbleSize val="0"/>
        </c:dLbls>
        <c:gapWidth val="50"/>
        <c:overlap val="100"/>
        <c:axId val="127845504"/>
        <c:axId val="127847424"/>
      </c:barChart>
      <c:catAx>
        <c:axId val="127845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847424"/>
        <c:crosses val="autoZero"/>
        <c:auto val="1"/>
        <c:lblAlgn val="ctr"/>
        <c:lblOffset val="100"/>
        <c:tickLblSkip val="1"/>
        <c:tickMarkSkip val="1"/>
        <c:noMultiLvlLbl val="0"/>
      </c:catAx>
      <c:valAx>
        <c:axId val="127847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845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MICS14!$M$124:$Q$124</c:f>
              <c:numCache>
                <c:formatCode>###0.0</c:formatCode>
                <c:ptCount val="5"/>
                <c:pt idx="0">
                  <c:v>6.436190618510369</c:v>
                </c:pt>
                <c:pt idx="1">
                  <c:v>6.6925188828005995</c:v>
                </c:pt>
                <c:pt idx="2">
                  <c:v>13.370187345078694</c:v>
                </c:pt>
                <c:pt idx="3">
                  <c:v>23.670160124530376</c:v>
                </c:pt>
                <c:pt idx="4">
                  <c:v>59.937583574466736</c:v>
                </c:pt>
              </c:numCache>
            </c:numRef>
          </c:val>
          <c:extLst>
            <c:ext xmlns:c16="http://schemas.microsoft.com/office/drawing/2014/chart" uri="{C3380CC4-5D6E-409C-BE32-E72D297353CC}">
              <c16:uniqueId val="{00000000-D2D6-4ECE-B082-5305EEA49610}"/>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MICS14!$M$125:$Q$125</c:f>
              <c:numCache>
                <c:formatCode>###0.0</c:formatCode>
                <c:ptCount val="5"/>
                <c:pt idx="0">
                  <c:v>1.0472782799058626</c:v>
                </c:pt>
                <c:pt idx="1">
                  <c:v>1.6148502908564919</c:v>
                </c:pt>
                <c:pt idx="2">
                  <c:v>4.2809636919355256</c:v>
                </c:pt>
                <c:pt idx="3">
                  <c:v>10.388973648623983</c:v>
                </c:pt>
                <c:pt idx="4">
                  <c:v>13.616023943436558</c:v>
                </c:pt>
              </c:numCache>
            </c:numRef>
          </c:val>
          <c:extLst>
            <c:ext xmlns:c16="http://schemas.microsoft.com/office/drawing/2014/chart" uri="{C3380CC4-5D6E-409C-BE32-E72D297353CC}">
              <c16:uniqueId val="{00000001-D2D6-4ECE-B082-5305EEA49610}"/>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MICS14!$M$126:$Q$126</c:f>
              <c:numCache>
                <c:formatCode>###0.0</c:formatCode>
                <c:ptCount val="5"/>
                <c:pt idx="0">
                  <c:v>37.599985095164577</c:v>
                </c:pt>
                <c:pt idx="1">
                  <c:v>36.814402987015164</c:v>
                </c:pt>
                <c:pt idx="2">
                  <c:v>36.119859822388015</c:v>
                </c:pt>
                <c:pt idx="3">
                  <c:v>31.685146724833935</c:v>
                </c:pt>
                <c:pt idx="4">
                  <c:v>16.857401775298783</c:v>
                </c:pt>
              </c:numCache>
            </c:numRef>
          </c:val>
          <c:extLst>
            <c:ext xmlns:c16="http://schemas.microsoft.com/office/drawing/2014/chart" uri="{C3380CC4-5D6E-409C-BE32-E72D297353CC}">
              <c16:uniqueId val="{00000002-D2D6-4ECE-B082-5305EEA49610}"/>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MICS14!$M$127:$Q$127</c:f>
              <c:numCache>
                <c:formatCode>###0.0</c:formatCode>
                <c:ptCount val="5"/>
                <c:pt idx="0">
                  <c:v>54.916546006419189</c:v>
                </c:pt>
                <c:pt idx="1">
                  <c:v>54.878227839327742</c:v>
                </c:pt>
                <c:pt idx="2">
                  <c:v>46.228989140597768</c:v>
                </c:pt>
                <c:pt idx="3">
                  <c:v>34.255719502011694</c:v>
                </c:pt>
                <c:pt idx="4">
                  <c:v>9.5889907067979223</c:v>
                </c:pt>
              </c:numCache>
            </c:numRef>
          </c:val>
          <c:extLst>
            <c:ext xmlns:c16="http://schemas.microsoft.com/office/drawing/2014/chart" uri="{C3380CC4-5D6E-409C-BE32-E72D297353CC}">
              <c16:uniqueId val="{00000003-D2D6-4ECE-B082-5305EEA49610}"/>
            </c:ext>
          </c:extLst>
        </c:ser>
        <c:dLbls>
          <c:showLegendKey val="0"/>
          <c:showVal val="0"/>
          <c:showCatName val="0"/>
          <c:showSerName val="0"/>
          <c:showPercent val="0"/>
          <c:showBubbleSize val="0"/>
        </c:dLbls>
        <c:gapWidth val="50"/>
        <c:overlap val="100"/>
        <c:axId val="114775936"/>
        <c:axId val="115131136"/>
      </c:barChart>
      <c:catAx>
        <c:axId val="114775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5131136"/>
        <c:crosses val="autoZero"/>
        <c:auto val="1"/>
        <c:lblAlgn val="ctr"/>
        <c:lblOffset val="100"/>
        <c:tickLblSkip val="1"/>
        <c:tickMarkSkip val="1"/>
        <c:noMultiLvlLbl val="0"/>
      </c:catAx>
      <c:valAx>
        <c:axId val="1151311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47759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400-000002000000}"/>
            </a:ext>
          </a:extLst>
        </xdr:cNvPr>
        <xdr:cNvSpPr/>
      </xdr:nvSpPr>
      <xdr:spPr>
        <a:xfrm>
          <a:off x="9496425" y="2253138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32</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32</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32</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4724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400-000013000000}"/>
            </a:ext>
          </a:extLst>
        </xdr:cNvPr>
        <xdr:cNvSpPr/>
      </xdr:nvSpPr>
      <xdr:spPr>
        <a:xfrm>
          <a:off x="876300" y="2253138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400-000014000000}"/>
            </a:ext>
          </a:extLst>
        </xdr:cNvPr>
        <xdr:cNvSpPr/>
      </xdr:nvSpPr>
      <xdr:spPr>
        <a:xfrm>
          <a:off x="2205038" y="225313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400-000015000000}"/>
            </a:ext>
          </a:extLst>
        </xdr:cNvPr>
        <xdr:cNvSpPr/>
      </xdr:nvSpPr>
      <xdr:spPr>
        <a:xfrm>
          <a:off x="942975" y="438959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400-000016000000}"/>
            </a:ext>
          </a:extLst>
        </xdr:cNvPr>
        <xdr:cNvSpPr/>
      </xdr:nvSpPr>
      <xdr:spPr>
        <a:xfrm>
          <a:off x="2205038" y="4389596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4724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4724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4724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400-00001F000000}"/>
            </a:ext>
          </a:extLst>
        </xdr:cNvPr>
        <xdr:cNvSpPr/>
      </xdr:nvSpPr>
      <xdr:spPr>
        <a:xfrm>
          <a:off x="2357438" y="8176260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400-000023000000}"/>
            </a:ext>
          </a:extLst>
        </xdr:cNvPr>
        <xdr:cNvSpPr/>
      </xdr:nvSpPr>
      <xdr:spPr>
        <a:xfrm>
          <a:off x="9429750" y="438959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400-000024000000}"/>
            </a:ext>
          </a:extLst>
        </xdr:cNvPr>
        <xdr:cNvSpPr/>
      </xdr:nvSpPr>
      <xdr:spPr>
        <a:xfrm>
          <a:off x="4533900" y="2253138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400-000025000000}"/>
            </a:ext>
          </a:extLst>
        </xdr:cNvPr>
        <xdr:cNvSpPr/>
      </xdr:nvSpPr>
      <xdr:spPr>
        <a:xfrm>
          <a:off x="4533900" y="4389596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400-000026000000}"/>
            </a:ext>
          </a:extLst>
        </xdr:cNvPr>
        <xdr:cNvSpPr/>
      </xdr:nvSpPr>
      <xdr:spPr>
        <a:xfrm>
          <a:off x="16073438" y="225313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400-000027000000}"/>
            </a:ext>
          </a:extLst>
        </xdr:cNvPr>
        <xdr:cNvSpPr/>
      </xdr:nvSpPr>
      <xdr:spPr>
        <a:xfrm>
          <a:off x="16054388" y="438959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400-00003A000000}"/>
            </a:ext>
          </a:extLst>
        </xdr:cNvPr>
        <xdr:cNvSpPr/>
      </xdr:nvSpPr>
      <xdr:spPr>
        <a:xfrm>
          <a:off x="2357438" y="8176260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editAs="oneCell">
    <xdr:from>
      <xdr:col>1</xdr:col>
      <xdr:colOff>161925</xdr:colOff>
      <xdr:row>398</xdr:row>
      <xdr:rowOff>133350</xdr:rowOff>
    </xdr:from>
    <xdr:to>
      <xdr:col>1</xdr:col>
      <xdr:colOff>1638300</xdr:colOff>
      <xdr:row>400</xdr:row>
      <xdr:rowOff>133350</xdr:rowOff>
    </xdr:to>
    <xdr:sp macro="" textlink="">
      <xdr:nvSpPr>
        <xdr:cNvPr id="59"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400-00003B000000}"/>
            </a:ext>
          </a:extLst>
        </xdr:cNvPr>
        <xdr:cNvSpPr/>
      </xdr:nvSpPr>
      <xdr:spPr>
        <a:xfrm>
          <a:off x="2357438" y="8176260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47625</xdr:rowOff>
        </xdr:from>
        <xdr:to>
          <xdr:col>1</xdr:col>
          <xdr:colOff>1704975</xdr:colOff>
          <xdr:row>399</xdr:row>
          <xdr:rowOff>238125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400-00007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4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4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4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4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4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4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4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4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400-00007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4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4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4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0" name="ZoneTexte 129">
          <a:extLst>
            <a:ext xmlns:a16="http://schemas.microsoft.com/office/drawing/2014/main" uri="{FF2B5EF4-FFF2-40B4-BE49-F238E27FC236}">
              <a16:creationId xmlns:a16="http://schemas.microsoft.com/office/drawing/2014/main" id="{00000000-0008-0000-0400-00008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6145"/>
            </a:ext>
            <a:ext xmlns:a16="http://schemas.microsoft.com/office/drawing/2014/main" uri="{FF2B5EF4-FFF2-40B4-BE49-F238E27FC236}">
              <a16:creationId xmlns:a16="http://schemas.microsoft.com/office/drawing/2014/main" id="{00000000-0008-0000-0500-000002000000}"/>
            </a:ext>
          </a:extLst>
        </xdr:cNvPr>
        <xdr:cNvSpPr/>
      </xdr:nvSpPr>
      <xdr:spPr>
        <a:xfrm>
          <a:off x="9496425" y="2257901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6146"/>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35</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35</xdr:col>
      <xdr:colOff>19049</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35</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407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4724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6147"/>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6148"/>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6149"/>
            </a:ext>
            <a:ext xmlns:a16="http://schemas.microsoft.com/office/drawing/2014/main" uri="{FF2B5EF4-FFF2-40B4-BE49-F238E27FC236}">
              <a16:creationId xmlns:a16="http://schemas.microsoft.com/office/drawing/2014/main" id="{00000000-0008-0000-0500-000013000000}"/>
            </a:ext>
          </a:extLst>
        </xdr:cNvPr>
        <xdr:cNvSpPr/>
      </xdr:nvSpPr>
      <xdr:spPr>
        <a:xfrm>
          <a:off x="876300" y="2257901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6150"/>
            </a:ext>
            <a:ext xmlns:a16="http://schemas.microsoft.com/office/drawing/2014/main" uri="{FF2B5EF4-FFF2-40B4-BE49-F238E27FC236}">
              <a16:creationId xmlns:a16="http://schemas.microsoft.com/office/drawing/2014/main" id="{00000000-0008-0000-0500-000014000000}"/>
            </a:ext>
          </a:extLst>
        </xdr:cNvPr>
        <xdr:cNvSpPr/>
      </xdr:nvSpPr>
      <xdr:spPr>
        <a:xfrm>
          <a:off x="2205038" y="225790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6151"/>
            </a:ext>
            <a:ext xmlns:a16="http://schemas.microsoft.com/office/drawing/2014/main" uri="{FF2B5EF4-FFF2-40B4-BE49-F238E27FC236}">
              <a16:creationId xmlns:a16="http://schemas.microsoft.com/office/drawing/2014/main" id="{00000000-0008-0000-0500-000015000000}"/>
            </a:ext>
          </a:extLst>
        </xdr:cNvPr>
        <xdr:cNvSpPr/>
      </xdr:nvSpPr>
      <xdr:spPr>
        <a:xfrm>
          <a:off x="942975" y="438959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6152"/>
            </a:ext>
            <a:ext xmlns:a16="http://schemas.microsoft.com/office/drawing/2014/main" uri="{FF2B5EF4-FFF2-40B4-BE49-F238E27FC236}">
              <a16:creationId xmlns:a16="http://schemas.microsoft.com/office/drawing/2014/main" id="{00000000-0008-0000-0500-000016000000}"/>
            </a:ext>
          </a:extLst>
        </xdr:cNvPr>
        <xdr:cNvSpPr/>
      </xdr:nvSpPr>
      <xdr:spPr>
        <a:xfrm>
          <a:off x="2205038" y="4389596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407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407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4724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4724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4724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6153"/>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6154"/>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6155"/>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6156"/>
            </a:ext>
            <a:ext xmlns:a16="http://schemas.microsoft.com/office/drawing/2014/main" uri="{FF2B5EF4-FFF2-40B4-BE49-F238E27FC236}">
              <a16:creationId xmlns:a16="http://schemas.microsoft.com/office/drawing/2014/main" id="{00000000-0008-0000-0500-00001F000000}"/>
            </a:ext>
          </a:extLst>
        </xdr:cNvPr>
        <xdr:cNvSpPr/>
      </xdr:nvSpPr>
      <xdr:spPr>
        <a:xfrm>
          <a:off x="2357438" y="8202453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6157"/>
            </a:ext>
            <a:ext xmlns:a16="http://schemas.microsoft.com/office/drawing/2014/main" uri="{FF2B5EF4-FFF2-40B4-BE49-F238E27FC236}">
              <a16:creationId xmlns:a16="http://schemas.microsoft.com/office/drawing/2014/main" id="{00000000-0008-0000-0500-000023000000}"/>
            </a:ext>
          </a:extLst>
        </xdr:cNvPr>
        <xdr:cNvSpPr/>
      </xdr:nvSpPr>
      <xdr:spPr>
        <a:xfrm>
          <a:off x="9429750" y="438959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6158"/>
            </a:ext>
            <a:ext xmlns:a16="http://schemas.microsoft.com/office/drawing/2014/main" uri="{FF2B5EF4-FFF2-40B4-BE49-F238E27FC236}">
              <a16:creationId xmlns:a16="http://schemas.microsoft.com/office/drawing/2014/main" id="{00000000-0008-0000-0500-000024000000}"/>
            </a:ext>
          </a:extLst>
        </xdr:cNvPr>
        <xdr:cNvSpPr/>
      </xdr:nvSpPr>
      <xdr:spPr>
        <a:xfrm>
          <a:off x="4533900" y="2257901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6159"/>
            </a:ext>
            <a:ext xmlns:a16="http://schemas.microsoft.com/office/drawing/2014/main" uri="{FF2B5EF4-FFF2-40B4-BE49-F238E27FC236}">
              <a16:creationId xmlns:a16="http://schemas.microsoft.com/office/drawing/2014/main" id="{00000000-0008-0000-0500-000025000000}"/>
            </a:ext>
          </a:extLst>
        </xdr:cNvPr>
        <xdr:cNvSpPr/>
      </xdr:nvSpPr>
      <xdr:spPr>
        <a:xfrm>
          <a:off x="4533900" y="4389596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6160"/>
            </a:ext>
            <a:ext xmlns:a16="http://schemas.microsoft.com/office/drawing/2014/main" uri="{FF2B5EF4-FFF2-40B4-BE49-F238E27FC236}">
              <a16:creationId xmlns:a16="http://schemas.microsoft.com/office/drawing/2014/main" id="{00000000-0008-0000-0500-000026000000}"/>
            </a:ext>
          </a:extLst>
        </xdr:cNvPr>
        <xdr:cNvSpPr/>
      </xdr:nvSpPr>
      <xdr:spPr>
        <a:xfrm>
          <a:off x="16073438" y="225790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6161"/>
            </a:ext>
            <a:ext xmlns:a16="http://schemas.microsoft.com/office/drawing/2014/main" uri="{FF2B5EF4-FFF2-40B4-BE49-F238E27FC236}">
              <a16:creationId xmlns:a16="http://schemas.microsoft.com/office/drawing/2014/main" id="{00000000-0008-0000-0500-000027000000}"/>
            </a:ext>
          </a:extLst>
        </xdr:cNvPr>
        <xdr:cNvSpPr/>
      </xdr:nvSpPr>
      <xdr:spPr>
        <a:xfrm>
          <a:off x="16054388" y="438959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6162"/>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6163"/>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7164"/>
            </a:ext>
            <a:ext xmlns:a16="http://schemas.microsoft.com/office/drawing/2014/main" uri="{FF2B5EF4-FFF2-40B4-BE49-F238E27FC236}">
              <a16:creationId xmlns:a16="http://schemas.microsoft.com/office/drawing/2014/main" id="{00000000-0008-0000-0500-00003A000000}"/>
            </a:ext>
          </a:extLst>
        </xdr:cNvPr>
        <xdr:cNvSpPr/>
      </xdr:nvSpPr>
      <xdr:spPr>
        <a:xfrm>
          <a:off x="2357438" y="8202453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399</xdr:row>
          <xdr:rowOff>19050</xdr:rowOff>
        </xdr:from>
        <xdr:to>
          <xdr:col>1</xdr:col>
          <xdr:colOff>1704975</xdr:colOff>
          <xdr:row>400</xdr:row>
          <xdr:rowOff>95250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5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5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5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5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5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5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5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5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5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5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5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5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5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5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5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5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1559"/>
      <c r="B2" s="1560"/>
    </row>
    <row r="3" s="111" customFormat="true" ht="22.5" customHeight="true" x14ac:dyDescent="0.35">
      <c r="A3" s="124"/>
      <c r="B3" s="125"/>
    </row>
    <row r="4" s="111" customFormat="true" ht="22.5" customHeight="true" x14ac:dyDescent="0.35">
      <c r="A4" s="120"/>
      <c r="B4" s="121"/>
      <c r="C4" s="387" t="s">
        <v>27</v>
      </c>
    </row>
    <row r="5" s="111" customFormat="true" ht="22.5" customHeight="true" x14ac:dyDescent="0.35">
      <c r="A5" s="1559"/>
      <c r="B5" s="1560"/>
      <c r="C5" s="387"/>
    </row>
    <row r="6" s="111" customFormat="true" ht="29.25" customHeight="true" x14ac:dyDescent="0.2">
      <c r="A6" s="1561"/>
      <c r="B6" s="1563"/>
      <c r="C6" s="387" t="s">
        <v>28</v>
      </c>
    </row>
    <row r="7" s="111" customFormat="true" ht="25.9" customHeight="true" x14ac:dyDescent="0.4">
      <c r="A7" s="1555"/>
      <c r="B7" s="1556"/>
      <c r="C7" s="389" t="str">
        <f ca="true">+Water!B5</f>
        <v>Sudan</v>
      </c>
    </row>
    <row r="8" s="111" customFormat="true" ht="15" customHeight="true" x14ac:dyDescent="0.2">
      <c r="A8" s="1557"/>
      <c r="B8" s="1558"/>
      <c r="C8" s="387"/>
    </row>
    <row r="9" s="111" customFormat="true" ht="15" customHeight="true" x14ac:dyDescent="0.2">
      <c r="A9" s="125"/>
      <c r="B9" s="128"/>
      <c r="C9" s="388" t="s">
        <v>146</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MICS10</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MICS14</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1559"/>
      <c r="B108" s="1560"/>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1555"/>
      <c r="B113" s="1556"/>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1557"/>
      <c r="B114" s="1558"/>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1559"/>
      <c r="B208" s="1560"/>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1555"/>
      <c r="B213" s="1556"/>
    </row>
    <row r="214" s="123" customFormat="true" ht="15" customHeight="true" x14ac:dyDescent="0.2">
      <c r="A214" s="1561"/>
      <c r="B214" s="1562"/>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1600" t="s">
        <v>123</v>
      </c>
      <c r="C4" s="1600"/>
      <c r="D4" s="1600"/>
      <c r="E4" s="1600"/>
      <c r="F4" s="1600"/>
      <c r="G4" s="1600"/>
      <c r="H4" s="1600"/>
      <c r="I4" s="1600"/>
      <c r="J4" s="1600"/>
      <c r="K4" s="1600"/>
      <c r="L4" s="1600"/>
      <c r="M4" s="1600"/>
      <c r="N4" s="1600"/>
      <c r="O4" s="1600"/>
      <c r="P4" s="1600"/>
      <c r="Q4" s="1600"/>
      <c r="R4" s="1600"/>
      <c r="S4" s="1600"/>
      <c r="T4" s="1600"/>
      <c r="U4" s="1600"/>
      <c r="V4" s="1600"/>
      <c r="W4" s="1600"/>
      <c r="X4" s="1600"/>
      <c r="Y4" s="1600"/>
    </row>
    <row r="5" ht="29.1" customHeight="true" x14ac:dyDescent="0.4">
      <c r="A5" s="35"/>
      <c r="B5" s="1567" t="str">
        <f ca="true">IF(ISERROR(INDIRECT(CONCATENATE($B105,"!A2"))),"",INDIRECT(CONCATENATE($B105,"!A2")))</f>
        <v>Sudan</v>
      </c>
      <c r="C5" s="1567"/>
      <c r="D5" s="1567"/>
      <c r="E5" s="1567"/>
      <c r="F5" s="1567"/>
      <c r="G5" s="1567"/>
      <c r="H5" s="1567"/>
      <c r="I5" s="1567"/>
      <c r="J5" s="1567"/>
      <c r="K5" s="1567"/>
      <c r="L5" s="1567"/>
      <c r="M5" s="1567"/>
      <c r="N5" s="1567"/>
      <c r="O5" s="1567"/>
      <c r="P5" s="1567"/>
      <c r="Q5" s="1567"/>
      <c r="R5" s="1567"/>
      <c r="S5" s="1567"/>
      <c r="T5" s="1567"/>
      <c r="U5" s="1567"/>
      <c r="V5" s="1567"/>
      <c r="W5" s="1567"/>
      <c r="X5" s="1567"/>
      <c r="Y5" s="1567"/>
    </row>
    <row r="6" x14ac:dyDescent="0.2">
      <c r="F6" s="36"/>
      <c r="G6" s="36"/>
      <c r="J6" s="37"/>
      <c r="K6" s="37"/>
      <c r="L6" s="37"/>
      <c r="M6" s="37"/>
      <c r="N6" s="37"/>
      <c r="O6" s="37"/>
      <c r="P6" s="37"/>
    </row>
    <row r="7" s="38" customFormat="true" ht="18" x14ac:dyDescent="0.25">
      <c r="B7" s="1564" t="str">
        <f>B118</f>
        <v>National use of drinking water sources, 2006–2018</v>
      </c>
      <c r="C7" s="1564"/>
      <c r="D7" s="1564"/>
      <c r="E7" s="1564"/>
      <c r="F7" s="1564"/>
      <c r="G7" s="1564"/>
      <c r="H7" s="1564"/>
      <c r="I7" s="1564"/>
      <c r="J7" s="1564" t="str">
        <f>B218</f>
        <v>Urban use of drinking water sources,  2006–2018</v>
      </c>
      <c r="K7" s="1564"/>
      <c r="L7" s="1564"/>
      <c r="M7" s="1564"/>
      <c r="N7" s="1564"/>
      <c r="O7" s="1564"/>
      <c r="P7" s="1564"/>
      <c r="Q7" s="1564"/>
      <c r="R7" s="1564" t="str">
        <f>B318</f>
        <v>Rural use of drinking water sources, 2006–2018</v>
      </c>
      <c r="S7" s="1564"/>
      <c r="T7" s="1564"/>
      <c r="U7" s="1564"/>
      <c r="V7" s="1564"/>
      <c r="W7" s="1564"/>
      <c r="X7" s="1564"/>
      <c r="Y7" s="1564"/>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577" t="str">
        <f ca="true">IF(ISERROR(INDIRECT(CONCATENATE($B105,"!A2"))),"",INDIRECT(CONCATENATE($B105,"!A2")))</f>
        <v>Sudan</v>
      </c>
      <c r="C31" s="1578"/>
      <c r="D31" s="1578"/>
      <c r="E31" s="1579"/>
      <c r="F31" s="1569" t="s">
        <v>0</v>
      </c>
      <c r="G31" s="1569"/>
      <c r="H31" s="1569"/>
      <c r="I31" s="1570"/>
      <c r="J31" s="1568" t="s">
        <v>1</v>
      </c>
      <c r="K31" s="1569"/>
      <c r="L31" s="1569"/>
      <c r="M31" s="1570"/>
      <c r="N31" s="1568" t="s">
        <v>2</v>
      </c>
      <c r="O31" s="1569"/>
      <c r="P31" s="1569"/>
      <c r="Q31" s="1570"/>
      <c r="R31" s="1568" t="s">
        <v>3</v>
      </c>
      <c r="S31" s="1569"/>
      <c r="T31" s="1569"/>
      <c r="U31" s="1570"/>
      <c r="V31" s="1568" t="s">
        <v>4</v>
      </c>
      <c r="W31" s="1569"/>
      <c r="X31" s="1569"/>
      <c r="Y31" s="1570"/>
    </row>
    <row r="32" s="44" customFormat="true" ht="22.5" customHeight="true" x14ac:dyDescent="0.2">
      <c r="B32" s="1580"/>
      <c r="C32" s="1581"/>
      <c r="D32" s="1581"/>
      <c r="E32" s="1582"/>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1571" t="s">
        <v>5</v>
      </c>
      <c r="C33" s="1572"/>
      <c r="D33" s="1575" t="s">
        <v>25</v>
      </c>
      <c r="E33" s="33">
        <f>C99</f>
        <v>2006</v>
      </c>
      <c r="F33" s="45">
        <f ca="true">E99</f>
        <v>41.158336099390745</v>
      </c>
      <c r="G33" s="46">
        <f t="shared" ref="G33:I34" ca="true" si="0">F99</f>
        <v>23.353162488996006</v>
      </c>
      <c r="H33" s="47">
        <f t="shared" ca="true" si="0"/>
        <v>35.488501411613242</v>
      </c>
      <c r="I33" s="48">
        <f t="shared" ca="true" si="0"/>
        <v>0</v>
      </c>
      <c r="J33" s="45">
        <f ca="true">J99</f>
        <v>51.365768122061247</v>
      </c>
      <c r="K33" s="46">
        <f t="shared" ref="K33:M34" ca="true" si="1">K99</f>
        <v>17.674242794687736</v>
      </c>
      <c r="L33" s="47">
        <f t="shared" ca="true" si="1"/>
        <v>30.959989083251017</v>
      </c>
      <c r="M33" s="48">
        <f t="shared" ca="true" si="1"/>
        <v>0</v>
      </c>
      <c r="N33" s="45">
        <f ca="true">O99</f>
        <v>73.365841943564348</v>
      </c>
      <c r="O33" s="46">
        <f t="shared" ref="O33:Q34" ca="true" si="2">P99</f>
        <v>9.5334144898416948</v>
      </c>
      <c r="P33" s="47">
        <f t="shared" ca="true" si="2"/>
        <v>17.100743566593962</v>
      </c>
      <c r="Q33" s="48">
        <f t="shared" ca="true" si="2"/>
        <v>0</v>
      </c>
      <c r="R33" s="45">
        <f ca="true">T99</f>
        <v>89.617902328866293</v>
      </c>
      <c r="S33" s="46">
        <f t="shared" ref="S33:U34" ca="true" si="3">U99</f>
        <v>3.5400002998928581</v>
      </c>
      <c r="T33" s="47">
        <f t="shared" ca="true" si="3"/>
        <v>6.8420973712408539</v>
      </c>
      <c r="U33" s="48">
        <f t="shared" ca="true" si="3"/>
        <v>0</v>
      </c>
      <c r="V33" s="45">
        <f ca="true">Y99</f>
        <v>97.254153709770847</v>
      </c>
      <c r="W33" s="46">
        <f t="shared" ref="W33:Y34" ca="true" si="4">Z99</f>
        <v>0.78430769120782662</v>
      </c>
      <c r="X33" s="47">
        <f t="shared" ca="true" si="4"/>
        <v>1.9615385990213241</v>
      </c>
      <c r="Y33" s="48">
        <f t="shared" ca="true" si="4"/>
        <v>0</v>
      </c>
    </row>
    <row r="34" x14ac:dyDescent="0.2">
      <c r="B34" s="1573"/>
      <c r="C34" s="1574"/>
      <c r="D34" s="1576"/>
      <c r="E34" s="34">
        <f>C100</f>
        <v>2018</v>
      </c>
      <c r="F34" s="50">
        <f ca="true">E100</f>
        <v>41.158336099390745</v>
      </c>
      <c r="G34" s="51">
        <f t="shared" ca="true" si="0"/>
        <v>23.353162488996006</v>
      </c>
      <c r="H34" s="52">
        <f t="shared" ca="true" si="0"/>
        <v>35.488501411613242</v>
      </c>
      <c r="I34" s="53">
        <f t="shared" ca="true" si="0"/>
        <v>0</v>
      </c>
      <c r="J34" s="50">
        <f ca="true">J100</f>
        <v>51.365768122061247</v>
      </c>
      <c r="K34" s="51">
        <f t="shared" ca="true" si="1"/>
        <v>17.674242794687736</v>
      </c>
      <c r="L34" s="52">
        <f t="shared" ca="true" si="1"/>
        <v>30.959989083251017</v>
      </c>
      <c r="M34" s="53">
        <f t="shared" ca="true" si="1"/>
        <v>0</v>
      </c>
      <c r="N34" s="50">
        <f ca="true">O100</f>
        <v>73.365841943564348</v>
      </c>
      <c r="O34" s="51">
        <f t="shared" ca="true" si="2"/>
        <v>9.5334144898416948</v>
      </c>
      <c r="P34" s="52">
        <f t="shared" ca="true" si="2"/>
        <v>17.100743566593962</v>
      </c>
      <c r="Q34" s="53">
        <f t="shared" ca="true" si="2"/>
        <v>0</v>
      </c>
      <c r="R34" s="50">
        <f ca="true">T100</f>
        <v>89.617902328866293</v>
      </c>
      <c r="S34" s="51">
        <f t="shared" ca="true" si="3"/>
        <v>3.5400002998928581</v>
      </c>
      <c r="T34" s="52">
        <f t="shared" ca="true" si="3"/>
        <v>6.8420973712408539</v>
      </c>
      <c r="U34" s="53">
        <f t="shared" ca="true" si="3"/>
        <v>0</v>
      </c>
      <c r="V34" s="50">
        <f ca="true">Y100</f>
        <v>97.254153709770847</v>
      </c>
      <c r="W34" s="51">
        <f t="shared" ca="true" si="4"/>
        <v>0.78430769120782662</v>
      </c>
      <c r="X34" s="52">
        <f t="shared" ca="true" si="4"/>
        <v>1.9615385990213241</v>
      </c>
      <c r="Y34" s="53">
        <f t="shared" ca="true" si="4"/>
        <v>0</v>
      </c>
    </row>
    <row r="35" x14ac:dyDescent="0.2">
      <c r="F35" s="36"/>
      <c r="H35" s="39"/>
    </row>
    <row r="36" x14ac:dyDescent="0.2">
      <c r="B36" s="1571" t="s">
        <v>6</v>
      </c>
      <c r="C36" s="1572"/>
      <c r="D36" s="1575" t="s">
        <v>25</v>
      </c>
      <c r="E36" s="33">
        <f>C199</f>
        <v>2006</v>
      </c>
      <c r="F36" s="45">
        <f ca="true">E199</f>
        <v>78.060124510644528</v>
      </c>
      <c r="G36" s="46">
        <f t="shared" ref="G36:I37" ca="true" si="5">F199</f>
        <v>12.234987705254287</v>
      </c>
      <c r="H36" s="47">
        <f t="shared" ca="true" si="5"/>
        <v>9.7048877841011887</v>
      </c>
      <c r="I36" s="48">
        <f t="shared" ca="true" si="5"/>
        <v>0</v>
      </c>
      <c r="J36" s="45">
        <f ca="true">J199</f>
        <v>86.548697420305857</v>
      </c>
      <c r="K36" s="46">
        <f t="shared" ref="K36:M37" ca="true" si="6">K199</f>
        <v>5.769913161353724</v>
      </c>
      <c r="L36" s="47">
        <f t="shared" ca="true" si="6"/>
        <v>7.6813894183404159</v>
      </c>
      <c r="M36" s="48">
        <f t="shared" ca="true" si="6"/>
        <v>0</v>
      </c>
      <c r="N36" s="45">
        <f ca="true">O199</f>
        <v>91.97959781024845</v>
      </c>
      <c r="O36" s="46">
        <f t="shared" ref="O36:Q37" ca="true" si="7">P199</f>
        <v>2.3584512259038064</v>
      </c>
      <c r="P36" s="47">
        <f t="shared" ca="true" si="7"/>
        <v>5.6619509638477439</v>
      </c>
      <c r="Q36" s="48">
        <f t="shared" ca="true" si="7"/>
        <v>0</v>
      </c>
      <c r="R36" s="45">
        <f ca="true">T199</f>
        <v>95.590091359917508</v>
      </c>
      <c r="S36" s="46">
        <f t="shared" ref="S36:U37" ca="true" si="8">U199</f>
        <v>1.1120749121285352</v>
      </c>
      <c r="T36" s="47">
        <f t="shared" ca="true" si="8"/>
        <v>3.2978337279539574</v>
      </c>
      <c r="U36" s="48">
        <f t="shared" ca="true" si="8"/>
        <v>0</v>
      </c>
      <c r="V36" s="45">
        <f ca="true">Y199</f>
        <v>98.968881708765622</v>
      </c>
      <c r="W36" s="46">
        <f t="shared" ref="W36:Y37" ca="true" si="9">Z199</f>
        <v>0.44737314685027435</v>
      </c>
      <c r="X36" s="47">
        <f t="shared" ca="true" si="9"/>
        <v>0.5837451443841104</v>
      </c>
      <c r="Y36" s="48">
        <f t="shared" ca="true" si="9"/>
        <v>0</v>
      </c>
    </row>
    <row r="37" x14ac:dyDescent="0.2">
      <c r="B37" s="1573"/>
      <c r="C37" s="1574"/>
      <c r="D37" s="1576"/>
      <c r="E37" s="34">
        <f>C200</f>
        <v>2018</v>
      </c>
      <c r="F37" s="50">
        <f ca="true">E200</f>
        <v>78.060124510644528</v>
      </c>
      <c r="G37" s="51">
        <f t="shared" ca="true" si="5"/>
        <v>12.234987705254287</v>
      </c>
      <c r="H37" s="52">
        <f t="shared" ca="true" si="5"/>
        <v>9.7048877841011887</v>
      </c>
      <c r="I37" s="53">
        <f t="shared" ca="true" si="5"/>
        <v>0</v>
      </c>
      <c r="J37" s="50">
        <f ca="true">J200</f>
        <v>86.548697420305857</v>
      </c>
      <c r="K37" s="51">
        <f t="shared" ca="true" si="6"/>
        <v>5.769913161353724</v>
      </c>
      <c r="L37" s="52">
        <f t="shared" ca="true" si="6"/>
        <v>7.6813894183404159</v>
      </c>
      <c r="M37" s="53">
        <f t="shared" ca="true" si="6"/>
        <v>0</v>
      </c>
      <c r="N37" s="50">
        <f ca="true">O200</f>
        <v>91.97959781024845</v>
      </c>
      <c r="O37" s="51">
        <f t="shared" ca="true" si="7"/>
        <v>2.3584512259038064</v>
      </c>
      <c r="P37" s="52">
        <f t="shared" ca="true" si="7"/>
        <v>5.6619509638477439</v>
      </c>
      <c r="Q37" s="53">
        <f t="shared" ca="true" si="7"/>
        <v>0</v>
      </c>
      <c r="R37" s="50">
        <f ca="true">T200</f>
        <v>95.590091359917508</v>
      </c>
      <c r="S37" s="51">
        <f t="shared" ca="true" si="8"/>
        <v>1.1120749121285352</v>
      </c>
      <c r="T37" s="52">
        <f t="shared" ca="true" si="8"/>
        <v>3.2978337279539574</v>
      </c>
      <c r="U37" s="53">
        <f t="shared" ca="true" si="8"/>
        <v>0</v>
      </c>
      <c r="V37" s="50">
        <f ca="true">Y200</f>
        <v>98.968881708765622</v>
      </c>
      <c r="W37" s="51">
        <f t="shared" ca="true" si="9"/>
        <v>0.44737314685027435</v>
      </c>
      <c r="X37" s="52">
        <f t="shared" ca="true" si="9"/>
        <v>0.5837451443841104</v>
      </c>
      <c r="Y37" s="53">
        <f t="shared" ca="true" si="9"/>
        <v>0</v>
      </c>
    </row>
    <row r="38" x14ac:dyDescent="0.2">
      <c r="F38" s="36"/>
      <c r="G38" s="36"/>
      <c r="H38" s="39"/>
      <c r="I38" s="39"/>
    </row>
    <row r="39" x14ac:dyDescent="0.2">
      <c r="B39" s="1571" t="s">
        <v>7</v>
      </c>
      <c r="C39" s="1572"/>
      <c r="D39" s="1575" t="s">
        <v>25</v>
      </c>
      <c r="E39" s="33">
        <f>C299</f>
        <v>2006</v>
      </c>
      <c r="F39" s="45">
        <f ca="true">E299</f>
        <v>40.555129275713291</v>
      </c>
      <c r="G39" s="46">
        <f t="shared" ref="G39:I40" ca="true" si="10">F299</f>
        <v>24.437065076391342</v>
      </c>
      <c r="H39" s="47">
        <f t="shared" ca="true" si="10"/>
        <v>35.007805647895367</v>
      </c>
      <c r="I39" s="48">
        <f t="shared" ca="true" si="10"/>
        <v>0</v>
      </c>
      <c r="J39" s="45">
        <f ca="true">J299</f>
        <v>42.513052714257554</v>
      </c>
      <c r="K39" s="46">
        <f t="shared" ref="K39:M40" ca="true" si="11">K299</f>
        <v>20.515935742758828</v>
      </c>
      <c r="L39" s="47">
        <f t="shared" ca="true" si="11"/>
        <v>36.971011542983618</v>
      </c>
      <c r="M39" s="48">
        <f t="shared" ca="true" si="11"/>
        <v>0</v>
      </c>
      <c r="N39" s="45">
        <f ca="true">O299</f>
        <v>54.8646338913574</v>
      </c>
      <c r="O39" s="46">
        <f t="shared" ref="O39:Q40" ca="true" si="12">P299</f>
        <v>15.071164567989188</v>
      </c>
      <c r="P39" s="47">
        <f t="shared" ca="true" si="12"/>
        <v>30.064201540653414</v>
      </c>
      <c r="Q39" s="48">
        <f t="shared" ca="true" si="12"/>
        <v>0</v>
      </c>
      <c r="R39" s="45">
        <f ca="true">T299</f>
        <v>76.448168168883981</v>
      </c>
      <c r="S39" s="46">
        <f t="shared" ref="S39:U40" ca="true" si="13">U299</f>
        <v>7.3765776303309076</v>
      </c>
      <c r="T39" s="47">
        <f t="shared" ca="true" si="13"/>
        <v>16.175254200785105</v>
      </c>
      <c r="U39" s="48">
        <f t="shared" ca="true" si="13"/>
        <v>0</v>
      </c>
      <c r="V39" s="45">
        <f ca="true">Y299</f>
        <v>94.642410003275302</v>
      </c>
      <c r="W39" s="46">
        <f t="shared" ref="W39:Y40" ca="true" si="14">Z299</f>
        <v>1.5389009756630077</v>
      </c>
      <c r="X39" s="47">
        <f t="shared" ca="true" si="14"/>
        <v>3.8186890210616866</v>
      </c>
      <c r="Y39" s="48">
        <f t="shared" ca="true" si="14"/>
        <v>0</v>
      </c>
    </row>
    <row r="40" x14ac:dyDescent="0.2">
      <c r="B40" s="1573"/>
      <c r="C40" s="1574"/>
      <c r="D40" s="1576"/>
      <c r="E40" s="34">
        <f>C300</f>
        <v>2018</v>
      </c>
      <c r="F40" s="50">
        <f ca="true">E300</f>
        <v>40.555129275713291</v>
      </c>
      <c r="G40" s="51">
        <f t="shared" ca="true" si="10"/>
        <v>24.437065076391342</v>
      </c>
      <c r="H40" s="52">
        <f t="shared" ca="true" si="10"/>
        <v>35.007805647895367</v>
      </c>
      <c r="I40" s="53">
        <f t="shared" ca="true" si="10"/>
        <v>0</v>
      </c>
      <c r="J40" s="50">
        <f ca="true">J300</f>
        <v>42.513052714257554</v>
      </c>
      <c r="K40" s="51">
        <f t="shared" ca="true" si="11"/>
        <v>20.515935742758828</v>
      </c>
      <c r="L40" s="52">
        <f t="shared" ca="true" si="11"/>
        <v>36.971011542983618</v>
      </c>
      <c r="M40" s="53">
        <f t="shared" ca="true" si="11"/>
        <v>0</v>
      </c>
      <c r="N40" s="50">
        <f ca="true">O300</f>
        <v>54.8646338913574</v>
      </c>
      <c r="O40" s="51">
        <f t="shared" ca="true" si="12"/>
        <v>15.071164567989188</v>
      </c>
      <c r="P40" s="52">
        <f t="shared" ca="true" si="12"/>
        <v>30.064201540653414</v>
      </c>
      <c r="Q40" s="53">
        <f t="shared" ca="true" si="12"/>
        <v>0</v>
      </c>
      <c r="R40" s="50">
        <f ca="true">T300</f>
        <v>76.448168168883981</v>
      </c>
      <c r="S40" s="51">
        <f t="shared" ca="true" si="13"/>
        <v>7.3765776303309076</v>
      </c>
      <c r="T40" s="52">
        <f t="shared" ca="true" si="13"/>
        <v>16.175254200785105</v>
      </c>
      <c r="U40" s="53">
        <f t="shared" ca="true" si="13"/>
        <v>0</v>
      </c>
      <c r="V40" s="50">
        <f ca="true">Y300</f>
        <v>94.642410003275302</v>
      </c>
      <c r="W40" s="51">
        <f t="shared" ca="true" si="14"/>
        <v>1.5389009756630077</v>
      </c>
      <c r="X40" s="52">
        <f t="shared" ca="true" si="14"/>
        <v>3.8186890210616866</v>
      </c>
      <c r="Y40" s="53">
        <f t="shared" ca="true" si="14"/>
        <v>0</v>
      </c>
    </row>
    <row r="97" s="40" customFormat="true" ht="16.5" customHeight="true" x14ac:dyDescent="0.2">
      <c r="A97" s="1586" t="s">
        <v>5</v>
      </c>
      <c r="B97" s="1586"/>
      <c r="C97" s="1586"/>
      <c r="D97" s="1583" t="s">
        <v>0</v>
      </c>
      <c r="E97" s="1584"/>
      <c r="F97" s="1584"/>
      <c r="G97" s="1584"/>
      <c r="H97" s="1585"/>
      <c r="I97" s="1583" t="s">
        <v>1</v>
      </c>
      <c r="J97" s="1584"/>
      <c r="K97" s="1584"/>
      <c r="L97" s="1584"/>
      <c r="M97" s="1585"/>
      <c r="N97" s="1583" t="s">
        <v>2</v>
      </c>
      <c r="O97" s="1584"/>
      <c r="P97" s="1584"/>
      <c r="Q97" s="1584"/>
      <c r="R97" s="1585"/>
      <c r="S97" s="1583" t="s">
        <v>3</v>
      </c>
      <c r="T97" s="1584"/>
      <c r="U97" s="1584"/>
      <c r="V97" s="1584"/>
      <c r="W97" s="1585"/>
      <c r="X97" s="1583" t="s">
        <v>4</v>
      </c>
      <c r="Y97" s="1584"/>
      <c r="Z97" s="1584"/>
      <c r="AA97" s="1584"/>
      <c r="AB97" s="1585"/>
    </row>
    <row r="98" s="44" customFormat="true" ht="22.5" customHeight="true" x14ac:dyDescent="0.2">
      <c r="A98" s="1587"/>
      <c r="B98" s="1587"/>
      <c r="C98" s="1587"/>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1591" t="s">
        <v>10</v>
      </c>
      <c r="B99" s="1592"/>
      <c r="C99" s="209">
        <f>MinBase(C105:C116)</f>
        <v>2006</v>
      </c>
      <c r="D99" s="56">
        <f ca="true">IF((D101+H101)&gt;100,D101*100/(D101+H101),D101)</f>
        <v>64.511498588386743</v>
      </c>
      <c r="E99" s="57">
        <f ca="true">D99*AVERAGEIF(E105:E116,"&gt;0")/100</f>
        <v>41.158336099390745</v>
      </c>
      <c r="F99" s="58">
        <f ca="true">D99*(100-AVERAGEIF(E105:E116,"&gt;0"))/100</f>
        <v>23.353162488996006</v>
      </c>
      <c r="G99" s="59">
        <f ca="true">100-(E99+F99+H99)</f>
        <v>35.488501411613242</v>
      </c>
      <c r="H99" s="60">
        <f ca="true">IF((D101+H101)&gt;100,H101*100/(D101+H101),H101)</f>
        <v>0</v>
      </c>
      <c r="I99" s="56">
        <f ca="true">IF((I101+M101)&gt;100,I101*100/(I101+M101),I101)</f>
        <v>69.040010916748983</v>
      </c>
      <c r="J99" s="57">
        <f ca="true">I99*AVERAGEIF(J105:J116,"&gt;0")/100</f>
        <v>51.365768122061247</v>
      </c>
      <c r="K99" s="61">
        <f ca="true">I99*(100-AVERAGEIF(J105:J116,"&gt;0"))/100</f>
        <v>17.674242794687736</v>
      </c>
      <c r="L99" s="62">
        <f ca="true">100-(J99+K99+M99)</f>
        <v>30.959989083251017</v>
      </c>
      <c r="M99" s="63">
        <f ca="true">IF((I101+M101)&gt;100,M101*100/(I101+M101),M101)</f>
        <v>0</v>
      </c>
      <c r="N99" s="56">
        <f ca="true">IF((N101+R101)&gt;100,N101*100/(N101+R101),N101)</f>
        <v>82.899256433406038</v>
      </c>
      <c r="O99" s="57">
        <f ca="true">N99*AVERAGEIF(O105:O116,"&gt;0")/100</f>
        <v>73.365841943564348</v>
      </c>
      <c r="P99" s="61">
        <f ca="true">N99*(100-AVERAGEIF(O105:O116,"&gt;0"))/100</f>
        <v>9.5334144898416948</v>
      </c>
      <c r="Q99" s="62">
        <f ca="true">100-(O99+P99+R99)</f>
        <v>17.100743566593962</v>
      </c>
      <c r="R99" s="63">
        <f ca="true">IF((N101+R101)&gt;100,R101*100/(N101+R101),R101)</f>
        <v>0</v>
      </c>
      <c r="S99" s="56">
        <f ca="true">IF((S101+W101)&gt;100,S101*100/(S101+W101),S101)</f>
        <v>93.157902628759146</v>
      </c>
      <c r="T99" s="57">
        <f ca="true">S99*AVERAGEIF(T105:T116,"&gt;0")/100</f>
        <v>89.617902328866293</v>
      </c>
      <c r="U99" s="61">
        <f ca="true">S99*(100-AVERAGEIF(T105:T116,"&gt;0"))/100</f>
        <v>3.5400002998928581</v>
      </c>
      <c r="V99" s="62">
        <f ca="true">100-(T99+U99+W99)</f>
        <v>6.8420973712408539</v>
      </c>
      <c r="W99" s="63">
        <f ca="true">IF((S101+W101)&gt;100,W101*100/(S101+W101),W101)</f>
        <v>0</v>
      </c>
      <c r="X99" s="56">
        <f ca="true">IF((X101+AB101)&gt;100,X101*100/(X101+AB101),X101)</f>
        <v>98.038461400978676</v>
      </c>
      <c r="Y99" s="57">
        <f ca="true">X99*AVERAGEIF(Y105:Y116,"&gt;0")/100</f>
        <v>97.254153709770847</v>
      </c>
      <c r="Z99" s="61">
        <f ca="true">X99*(100-AVERAGEIF(Y105:Y116,"&gt;0"))/100</f>
        <v>0.78430769120782662</v>
      </c>
      <c r="AA99" s="62">
        <f ca="true">100-(Y99+Z99+AB99)</f>
        <v>1.9615385990213241</v>
      </c>
      <c r="AB99" s="63">
        <f ca="true">IF((X101+AB101)&gt;100,AB101*100/(X101+AB101),AB101)</f>
        <v>0</v>
      </c>
    </row>
    <row r="100" s="64" customFormat="true" ht="15" customHeight="true" x14ac:dyDescent="0.2">
      <c r="A100" s="1593"/>
      <c r="B100" s="1594"/>
      <c r="C100" s="210">
        <f>MaxTarget(C105:C116)</f>
        <v>2018</v>
      </c>
      <c r="D100" s="65">
        <f ca="true">IF((D102+H102)&gt;100,D102*100/(D102+H102),D102)</f>
        <v>64.511498588386743</v>
      </c>
      <c r="E100" s="66">
        <f ca="true">D100*AVERAGEIF(E105:E116,"&gt;0")/100</f>
        <v>41.158336099390745</v>
      </c>
      <c r="F100" s="67">
        <f ca="true">D100*(100-AVERAGEIF(E105:E116,"&gt;0"))/100</f>
        <v>23.353162488996006</v>
      </c>
      <c r="G100" s="68">
        <f ca="true">100-(E100+F100+H100)</f>
        <v>35.488501411613242</v>
      </c>
      <c r="H100" s="69">
        <f ca="true">IF((D102+H102)&gt;100,H102*100/(D102+H102),H102)</f>
        <v>0</v>
      </c>
      <c r="I100" s="65">
        <f ca="true">IF((I102+M102)&gt;100,I102*100/(I102+M102),I102)</f>
        <v>69.040010916748983</v>
      </c>
      <c r="J100" s="66">
        <f ca="true">I100*AVERAGEIF(J105:J116,"&gt;0")/100</f>
        <v>51.365768122061247</v>
      </c>
      <c r="K100" s="67">
        <f ca="true">I100*(100-AVERAGEIF(J105:J116,"&gt;0"))/100</f>
        <v>17.674242794687736</v>
      </c>
      <c r="L100" s="68">
        <f ca="true">100-(J100+K100+M100)</f>
        <v>30.959989083251017</v>
      </c>
      <c r="M100" s="69">
        <f ca="true">IF((I102+M102)&gt;100,M102*100/(I102+M102),M102)</f>
        <v>0</v>
      </c>
      <c r="N100" s="65">
        <f ca="true">IF((N102+R102)&gt;100,N102*100/(N102+R102),N102)</f>
        <v>82.899256433406038</v>
      </c>
      <c r="O100" s="66">
        <f ca="true">N100*AVERAGEIF(O105:O116,"&gt;0")/100</f>
        <v>73.365841943564348</v>
      </c>
      <c r="P100" s="67">
        <f ca="true">N100*(100-AVERAGEIF(O105:O116,"&gt;0"))/100</f>
        <v>9.5334144898416948</v>
      </c>
      <c r="Q100" s="68">
        <f ca="true">100-(O100+P100+R100)</f>
        <v>17.100743566593962</v>
      </c>
      <c r="R100" s="69">
        <f ca="true">IF((N102+R102)&gt;100,R102*100/(N102+R102),R102)</f>
        <v>0</v>
      </c>
      <c r="S100" s="65">
        <f ca="true">IF((S102+W102)&gt;100,S102*100/(S102+W102),S102)</f>
        <v>93.157902628759146</v>
      </c>
      <c r="T100" s="66">
        <f ca="true">S100*AVERAGEIF(T105:T116,"&gt;0")/100</f>
        <v>89.617902328866293</v>
      </c>
      <c r="U100" s="67">
        <f ca="true">S100*(100-AVERAGEIF(T105:T116,"&gt;0"))/100</f>
        <v>3.5400002998928581</v>
      </c>
      <c r="V100" s="68">
        <f ca="true">100-(T100+U100+W100)</f>
        <v>6.8420973712408539</v>
      </c>
      <c r="W100" s="69">
        <f ca="true">IF((S102+W102)&gt;100,W102*100/(S102+W102),W102)</f>
        <v>0</v>
      </c>
      <c r="X100" s="65">
        <f ca="true">IF((X102+AB102)&gt;100,X102*100/(X102+AB102),X102)</f>
        <v>98.038461400978676</v>
      </c>
      <c r="Y100" s="66">
        <f ca="true">X100*AVERAGEIF(Y105:Y116,"&gt;0")/100</f>
        <v>97.254153709770847</v>
      </c>
      <c r="Z100" s="67">
        <f ca="true">X100*(100-AVERAGEIF(Y105:Y116,"&gt;0"))/100</f>
        <v>0.78430769120782662</v>
      </c>
      <c r="AA100" s="68">
        <f ca="true">100-(Y100+Z100+AB100)</f>
        <v>1.9615385990213241</v>
      </c>
      <c r="AB100" s="69">
        <f ca="true">IF((X102+AB102)&gt;100,AB102*100/(X102+AB102),AB102)</f>
        <v>0</v>
      </c>
    </row>
    <row r="101" hidden="true" x14ac:dyDescent="0.2">
      <c r="A101" s="1595" t="s">
        <v>12</v>
      </c>
      <c r="B101" s="1596"/>
      <c r="C101" s="70">
        <f>MinRegYear(C99,C105:C116)</f>
        <v>2008</v>
      </c>
      <c r="D101" s="71">
        <f ca="true">IF(MAX(C105:C116)-MIN(C105:C116)&lt;5,AVERAGEIF(C105:C116,"&gt;0",D105:D116),
IF(FORECAST($C101,D$105:D$116,$C$105:$C$116)&lt;0,0,
IF(FORECAST($C101,D$105:D$116,$C$105:$C$116)&gt;100,100,
FORECAST($C101,D$105:D$116,$C$105:$C$116))))</f>
        <v>64.511498588386743</v>
      </c>
      <c r="E101" s="72"/>
      <c r="F101" s="73"/>
      <c r="G101" s="73"/>
      <c r="H101" s="74">
        <f ca="true">IF(MAX(C105:C116)-MIN(C105:C116)&lt;5,AVERAGEIF(C105:C116,"&gt;0",H105:H116),
IF(FORECAST($C101,H$105:H$116,$C$105:$C$116)&lt;0,0,
IF(FORECAST($C101,H$105:H$116,$C$105:$C$116)&gt;100,100,
FORECAST($C101,H$105:H$116,$C$105:$C$116))))</f>
        <v>0</v>
      </c>
      <c r="I101" s="71">
        <f ca="true">IF(MAX(C105:C116)-MIN(C105:C116)&lt;5,AVERAGEIF(C105:C116,"&gt;0",I105:I116),
IF(FORECAST($C101,I$105:I$116,$C$105:$C$116)&lt;0,0,
IF(FORECAST($C101,I$105:I$116,$C$105:$C$116)&gt;100,100,
FORECAST($C101,I$105:I$116,$C$105:$C$116))))</f>
        <v>69.040010916748983</v>
      </c>
      <c r="J101" s="72"/>
      <c r="K101" s="73"/>
      <c r="L101" s="73"/>
      <c r="M101" s="74">
        <f ca="true">IF(MAX(C105:C116)-MIN(C105:C116)&lt;5,AVERAGEIF(C105:C116,"&gt;0",M105:M116),
IF(FORECAST($C101,M$105:M$116,$C$105:$C$116)&lt;0,0,
IF(FORECAST($C101,M$105:M$116,$C$105:$C$116)&gt;100,100,
FORECAST($C101,M$105:M$116,$C$105:$C$116))))</f>
        <v>0</v>
      </c>
      <c r="N101" s="71">
        <f ca="true">IF(MAX(C105:C116)-MIN(C105:C116)&lt;5,AVERAGEIF(C105:C116,"&gt;0",N105:N116),
IF(FORECAST($C101,N$105:N$116,$C$105:$C$116)&lt;0,0,
IF(FORECAST($C101,N$105:N$116,$C$105:$C$116)&gt;100,100,
FORECAST($C101,N$105:N$116,$C$105:$C$116))))</f>
        <v>82.899256433406038</v>
      </c>
      <c r="O101" s="72"/>
      <c r="P101" s="73"/>
      <c r="Q101" s="73"/>
      <c r="R101" s="74">
        <f ca="true">IF(MAX(C105:C116)-MIN(C105:C116)&lt;5,AVERAGEIF(C105:C116,"&gt;0",R105:R116),
IF(FORECAST($C101,R$105:R$116,$C$105:$C$116)&lt;0,0,
IF(FORECAST($C101,R$105:R$116,$C$105:$C$116)&gt;100,100,
FORECAST($C101,R$105:R$116,$C$105:$C$116))))</f>
        <v>0</v>
      </c>
      <c r="S101" s="71">
        <f ca="true">IF(MAX(C105:C116)-MIN(C105:C116)&lt;5,AVERAGEIF(C105:C116,"&gt;0",S105:S116),
IF(FORECAST($C101,S$105:S$116,$C$105:$C$116)&lt;0,0,
IF(FORECAST($C101,S$105:S$116,$C$105:$C$116)&gt;100,100,
FORECAST($C101,S$105:S$116,$C$105:$C$116))))</f>
        <v>93.157902628759146</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98.038461400978676</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1597"/>
      <c r="B102" s="1598"/>
      <c r="C102" s="49">
        <f>MaxRegYear(C100,C105:C116)</f>
        <v>2016</v>
      </c>
      <c r="D102" s="75">
        <f ca="true">IF(MAX(C105:C116)-MIN(C105:C116)&lt;5,AVERAGEIF(C105:C116,"&gt;0",D105:D116),
IF(FORECAST($C102,D$105:D$116,$C$105:$C$116)&lt;0,0,
IF(FORECAST($C102,D$105:D$116,$C$105:$C$116)&gt;100,100,
FORECAST($C102,D$105:D$116,$C$105:$C$116))))</f>
        <v>64.511498588386743</v>
      </c>
      <c r="E102" s="76"/>
      <c r="F102" s="77"/>
      <c r="G102" s="77"/>
      <c r="H102" s="78">
        <f ca="true">IF(MAX(C105:C116)-MIN(C105:C116)&lt;5,AVERAGEIF(C105:C116,"&gt;0",H105:H116),
IF(FORECAST($C102,H$105:H$116,$C$105:$C$116)&lt;0,0,
IF(FORECAST($C102,H$105:H$116,$C$105:$C$116)&gt;100,100,
FORECAST($C102,H$105:H$116,$C$105:$C$116))))</f>
        <v>0</v>
      </c>
      <c r="I102" s="75">
        <f ca="true">IF(MAX(C105:C116)-MIN(C105:C116)&lt;5,AVERAGEIF(C105:C116,"&gt;0",I105:I116),
IF(FORECAST($C102,I$105:I$116,$C$105:$C$116)&lt;0,0,
IF(FORECAST($C102,I$105:I$116,$C$105:$C$116)&gt;100,100,
FORECAST($C102,I$105:I$116,$C$105:$C$116))))</f>
        <v>69.040010916748983</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82.899256433406038</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93.157902628759146</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98.038461400978676</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1554" t="s">
        <v>397</v>
      </c>
      <c r="F104" s="219"/>
      <c r="G104" s="219"/>
      <c r="H104" s="85" t="s">
        <v>17</v>
      </c>
      <c r="I104" s="82" t="s">
        <v>14</v>
      </c>
      <c r="J104" s="1554" t="s">
        <v>397</v>
      </c>
      <c r="K104" s="219"/>
      <c r="L104" s="219"/>
      <c r="M104" s="85" t="s">
        <v>17</v>
      </c>
      <c r="N104" s="83" t="s">
        <v>14</v>
      </c>
      <c r="O104" s="1554" t="s">
        <v>397</v>
      </c>
      <c r="P104" s="219"/>
      <c r="Q104" s="219"/>
      <c r="R104" s="85" t="s">
        <v>17</v>
      </c>
      <c r="S104" s="83" t="s">
        <v>14</v>
      </c>
      <c r="T104" s="1554" t="s">
        <v>397</v>
      </c>
      <c r="U104" s="219"/>
      <c r="V104" s="219"/>
      <c r="W104" s="85" t="s">
        <v>17</v>
      </c>
      <c r="X104" s="83" t="s">
        <v>14</v>
      </c>
      <c r="Y104" s="1554" t="s">
        <v>397</v>
      </c>
      <c r="Z104" s="219"/>
      <c r="AA104" s="219"/>
      <c r="AB104" s="85" t="s">
        <v>17</v>
      </c>
      <c r="AD104" s="220"/>
    </row>
    <row r="105" x14ac:dyDescent="0.2">
      <c r="A105" s="87"/>
      <c r="B105" s="439" t="s">
        <v>135</v>
      </c>
      <c r="C105" s="440">
        <v>2010</v>
      </c>
      <c r="D105" s="1">
        <f t="shared" ref="D105:D116" ca="true" si="15">IF(ISERROR(INDIRECT(CONCATENATE($B105,"!C16"))),"",INDIRECT(CONCATENATE($B105,"!C16")))</f>
        <v>69.39169312766289</v>
      </c>
      <c r="E105" s="88">
        <f t="shared" ref="E105:E116" ca="true" si="16">IF(ISERROR(INDIRECT(CONCATENATE($B105,"!C23"))),"",INDIRECT(CONCATENATE($B105,"!C23")))</f>
        <v>66.7</v>
      </c>
      <c r="F105" s="89"/>
      <c r="G105" s="89"/>
      <c r="H105" s="90">
        <f t="shared" ref="H105:H116" ca="true" si="17">IF(ISERROR(INDIRECT(CONCATENATE($B105,"!C21"))),"",INDIRECT(CONCATENATE($B105,"!C21")))</f>
        <v>0</v>
      </c>
      <c r="I105" s="1">
        <f t="shared" ref="I105:I116" ca="true" si="18">IF(ISERROR(INDIRECT(CONCATENATE($B105,"!D16"))),"",INDIRECT(CONCATENATE($B105,"!D16")))</f>
        <v>66.219530181163876</v>
      </c>
      <c r="J105" s="88">
        <f t="shared" ref="J105:J116" ca="true" si="19">IF(ISERROR(INDIRECT(CONCATENATE($B105,"!D23"))),"",INDIRECT(CONCATENATE($B105,"!D23")))</f>
        <v>74.099999999999994</v>
      </c>
      <c r="K105" s="89"/>
      <c r="L105" s="89"/>
      <c r="M105" s="90">
        <f t="shared" ref="M105:M116" ca="true" si="20">IF(ISERROR(INDIRECT(CONCATENATE($B105,"!D21"))),"",INDIRECT(CONCATENATE($B105,"!D21")))</f>
        <v>0</v>
      </c>
      <c r="N105" s="1">
        <f t="shared" ref="N105:N116" ca="true" si="21">IF(ISERROR(INDIRECT(CONCATENATE($B105,"!E16"))),"",INDIRECT(CONCATENATE($B105,"!E16")))</f>
        <v>79.381734815518428</v>
      </c>
      <c r="O105" s="88">
        <f t="shared" ref="O105:O116" ca="true" si="22">IF(ISERROR(INDIRECT(CONCATENATE($B105,"!E23"))),"",INDIRECT(CONCATENATE($B105,"!E23")))</f>
        <v>88.6</v>
      </c>
      <c r="P105" s="89"/>
      <c r="Q105" s="89"/>
      <c r="R105" s="90">
        <f t="shared" ref="R105:R116" ca="true" si="23">IF(ISERROR(INDIRECT(CONCATENATE($B105,"!E21"))),"",INDIRECT(CONCATENATE($B105,"!E21")))</f>
        <v>0</v>
      </c>
      <c r="S105" s="1">
        <f t="shared" ref="S105:S116" ca="true" si="24">IF(ISERROR(INDIRECT(CONCATENATE($B105,"!F16"))),"",INDIRECT(CONCATENATE($B105,"!F16")))</f>
        <v>92.15182823431465</v>
      </c>
      <c r="T105" s="88">
        <f t="shared" ref="T105:T116" ca="true" si="25">IF(ISERROR(INDIRECT(CONCATENATE($B105,"!F23"))),"",INDIRECT(CONCATENATE($B105,"!F23")))</f>
        <v>97.6</v>
      </c>
      <c r="U105" s="89"/>
      <c r="V105" s="89"/>
      <c r="W105" s="90">
        <f t="shared" ref="W105:W116" ca="true" si="26">IF(ISERROR(INDIRECT(CONCATENATE($B105,"!F21"))),"",INDIRECT(CONCATENATE($B105,"!F21")))</f>
        <v>0</v>
      </c>
      <c r="X105" s="1">
        <f t="shared" ref="X105:X116" ca="true" si="27">IF(ISERROR(INDIRECT(CONCATENATE($B105,"!G16"))),"",INDIRECT(CONCATENATE($B105,"!G16")))</f>
        <v>98.477956979970784</v>
      </c>
      <c r="Y105" s="88">
        <f t="shared" ref="Y105:Y116" ca="true" si="28">IF(ISERROR(INDIRECT(CONCATENATE($B105,"!G23"))),"",INDIRECT(CONCATENATE($B105,"!G23")))</f>
        <v>99.7</v>
      </c>
      <c r="Z105" s="89"/>
      <c r="AA105" s="89"/>
      <c r="AB105" s="90">
        <f t="shared" ref="AB105:AB116" ca="true" si="29">IF(ISERROR(INDIRECT(CONCATENATE($B105,"!G221"))),"",INDIRECT(CONCATENATE($B105,"!G21")))</f>
        <v>0</v>
      </c>
    </row>
    <row r="106" x14ac:dyDescent="0.2">
      <c r="A106" s="87"/>
      <c r="B106" s="441" t="s">
        <v>292</v>
      </c>
      <c r="C106" s="442">
        <v>2014</v>
      </c>
      <c r="D106" s="2">
        <f t="shared" ca="true" si="15"/>
        <v>59.631304049110589</v>
      </c>
      <c r="E106" s="91">
        <f t="shared" ca="true" si="16"/>
        <v>60.9</v>
      </c>
      <c r="F106" s="89"/>
      <c r="G106" s="89"/>
      <c r="H106" s="92">
        <f t="shared" ca="true" si="17"/>
        <v>0</v>
      </c>
      <c r="I106" s="2">
        <f t="shared" ca="true" si="18"/>
        <v>71.86049165233409</v>
      </c>
      <c r="J106" s="91">
        <f t="shared" ca="true" si="19"/>
        <v>74.7</v>
      </c>
      <c r="K106" s="89"/>
      <c r="L106" s="89"/>
      <c r="M106" s="92">
        <f t="shared" ca="true" si="20"/>
        <v>0</v>
      </c>
      <c r="N106" s="2">
        <f t="shared" ca="true" si="21"/>
        <v>86.416778051293633</v>
      </c>
      <c r="O106" s="91">
        <f t="shared" ca="true" si="22"/>
        <v>88.4</v>
      </c>
      <c r="P106" s="89"/>
      <c r="Q106" s="89"/>
      <c r="R106" s="92">
        <f t="shared" ca="true" si="23"/>
        <v>0</v>
      </c>
      <c r="S106" s="2">
        <f t="shared" ca="true" si="24"/>
        <v>94.163977023203643</v>
      </c>
      <c r="T106" s="91">
        <f t="shared" ca="true" si="25"/>
        <v>94.8</v>
      </c>
      <c r="U106" s="89"/>
      <c r="V106" s="89"/>
      <c r="W106" s="92">
        <f t="shared" ca="true" si="26"/>
        <v>0</v>
      </c>
      <c r="X106" s="2">
        <f t="shared" ca="true" si="27"/>
        <v>97.598965821986567</v>
      </c>
      <c r="Y106" s="91">
        <f t="shared" ca="true" si="28"/>
        <v>98.7</v>
      </c>
      <c r="Z106" s="89"/>
      <c r="AA106" s="89"/>
      <c r="AB106" s="92">
        <f t="shared" ca="true" si="29"/>
        <v>0</v>
      </c>
    </row>
    <row r="107" x14ac:dyDescent="0.2">
      <c r="A107" s="87"/>
      <c r="B107" s="441"/>
      <c r="C107" s="442"/>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441"/>
      <c r="C108" s="442"/>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41"/>
      <c r="C109" s="442"/>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41"/>
      <c r="C110" s="442"/>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41"/>
      <c r="C111" s="442"/>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41"/>
      <c r="C112" s="442"/>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41"/>
      <c r="C113" s="442"/>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41"/>
      <c r="C114" s="442"/>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41"/>
      <c r="C115" s="442"/>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43"/>
      <c r="C116" s="444"/>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564" t="str">
        <f>CONCATENATE("National use of drinking water sources, ",C99,"–",C100)</f>
        <v>National use of drinking water sources, 2006–2018</v>
      </c>
      <c r="C118" s="1565"/>
      <c r="D118" s="1565"/>
      <c r="E118" s="1565"/>
      <c r="F118" s="1565"/>
      <c r="G118" s="1565"/>
      <c r="H118" s="1565"/>
      <c r="I118" s="1565"/>
      <c r="J118" s="1565"/>
      <c r="K118" s="1565"/>
      <c r="L118" s="1565"/>
      <c r="N118" s="98"/>
      <c r="O118" s="98"/>
      <c r="P118" s="98"/>
      <c r="Q118" s="98"/>
      <c r="R118" s="98"/>
      <c r="S118" s="1588" t="s">
        <v>11</v>
      </c>
      <c r="T118" s="1589"/>
      <c r="U118" s="1589"/>
      <c r="V118" s="1589"/>
      <c r="W118" s="1590"/>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1586" t="s">
        <v>6</v>
      </c>
      <c r="B197" s="1586"/>
      <c r="C197" s="1586"/>
      <c r="D197" s="1583" t="s">
        <v>0</v>
      </c>
      <c r="E197" s="1584"/>
      <c r="F197" s="1584"/>
      <c r="G197" s="1584"/>
      <c r="H197" s="1585"/>
      <c r="I197" s="1583" t="s">
        <v>1</v>
      </c>
      <c r="J197" s="1584"/>
      <c r="K197" s="1584"/>
      <c r="L197" s="1584"/>
      <c r="M197" s="1585"/>
      <c r="N197" s="1583" t="s">
        <v>2</v>
      </c>
      <c r="O197" s="1584"/>
      <c r="P197" s="1584"/>
      <c r="Q197" s="1584"/>
      <c r="R197" s="1585"/>
      <c r="S197" s="1583" t="s">
        <v>3</v>
      </c>
      <c r="T197" s="1584"/>
      <c r="U197" s="1584"/>
      <c r="V197" s="1584"/>
      <c r="W197" s="1585"/>
      <c r="X197" s="1583" t="s">
        <v>4</v>
      </c>
      <c r="Y197" s="1584"/>
      <c r="Z197" s="1584"/>
      <c r="AA197" s="1584"/>
      <c r="AB197" s="1585"/>
    </row>
    <row r="198" s="44" customFormat="true" ht="22.5" customHeight="true" x14ac:dyDescent="0.2">
      <c r="A198" s="1599"/>
      <c r="B198" s="1599"/>
      <c r="C198" s="1599"/>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1591" t="s">
        <v>10</v>
      </c>
      <c r="B199" s="1592"/>
      <c r="C199" s="209">
        <f>MinBase(C205:C216)</f>
        <v>2006</v>
      </c>
      <c r="D199" s="56">
        <f ca="true">IF((D201+H201)&gt;100,D201*100/(D201+H201),D201)</f>
        <v>90.295112215898811</v>
      </c>
      <c r="E199" s="57">
        <f ca="true">D199*AVERAGEIF(E205:E216,"&gt;0")/100</f>
        <v>78.060124510644528</v>
      </c>
      <c r="F199" s="58">
        <f ca="true">D199*(100-AVERAGEIF(E205:E216,"&gt;0"))/100</f>
        <v>12.234987705254287</v>
      </c>
      <c r="G199" s="59">
        <f ca="true">100-(E199+F199+H199)</f>
        <v>9.7048877841011887</v>
      </c>
      <c r="H199" s="60">
        <f ca="true">IF((D201+H201)&gt;100,H201*100/(D201+H201),H201)</f>
        <v>0</v>
      </c>
      <c r="I199" s="56">
        <f ca="true">IF((I201+M201)&gt;100,I201*100/(I201+M201),I201)</f>
        <v>92.318610581659584</v>
      </c>
      <c r="J199" s="57">
        <f ca="true">I199*AVERAGEIF(J205:J216,"&gt;0")/100</f>
        <v>86.548697420305857</v>
      </c>
      <c r="K199" s="61">
        <f ca="true">I199*(100-AVERAGEIF(J205:J216,"&gt;0"))/100</f>
        <v>5.769913161353724</v>
      </c>
      <c r="L199" s="62">
        <f ca="true">100-(J199+K199+M199)</f>
        <v>7.6813894183404159</v>
      </c>
      <c r="M199" s="63">
        <f ca="true">IF((I201+M201)&gt;100,M201*100/(I201+M201),M201)</f>
        <v>0</v>
      </c>
      <c r="N199" s="56">
        <f ca="true">IF((N201+R201)&gt;100,N201*100/(N201+R201),N201)</f>
        <v>94.338049036152256</v>
      </c>
      <c r="O199" s="57">
        <f ca="true">N199*AVERAGEIF(O205:O216,"&gt;0")/100</f>
        <v>91.97959781024845</v>
      </c>
      <c r="P199" s="61">
        <f ca="true">N199*(100-AVERAGEIF(O205:O216,"&gt;0"))/100</f>
        <v>2.3584512259038064</v>
      </c>
      <c r="Q199" s="62">
        <f ca="true">100-(O199+P199+R199)</f>
        <v>5.6619509638477439</v>
      </c>
      <c r="R199" s="63">
        <f ca="true">IF((N201+R201)&gt;100,R201*100/(N201+R201),R201)</f>
        <v>0</v>
      </c>
      <c r="S199" s="56">
        <f ca="true">IF((S201+W201)&gt;100,S201*100/(S201+W201),S201)</f>
        <v>96.702166272046057</v>
      </c>
      <c r="T199" s="57">
        <f ca="true">S199*AVERAGEIF(T205:T216,"&gt;0")/100</f>
        <v>95.590091359917508</v>
      </c>
      <c r="U199" s="61">
        <f ca="true">S199*(100-AVERAGEIF(T205:T216,"&gt;0"))/100</f>
        <v>1.1120749121285352</v>
      </c>
      <c r="V199" s="62">
        <f ca="true">100-(T199+U199+W199)</f>
        <v>3.2978337279539574</v>
      </c>
      <c r="W199" s="63">
        <f ca="true">IF((S201+W201)&gt;100,W201*100/(S201+W201),W201)</f>
        <v>0</v>
      </c>
      <c r="X199" s="56">
        <f ca="true">IF((X201+AB201)&gt;100,X201*100/(X201+AB201),X201)</f>
        <v>99.41625485561589</v>
      </c>
      <c r="Y199" s="57">
        <f ca="true">X199*AVERAGEIF(Y205:Y216,"&gt;0")/100</f>
        <v>98.968881708765622</v>
      </c>
      <c r="Z199" s="61">
        <f ca="true">X199*(100-AVERAGEIF(Y205:Y216,"&gt;0"))/100</f>
        <v>0.44737314685027435</v>
      </c>
      <c r="AA199" s="62">
        <f ca="true">100-(Y199+Z199+AB199)</f>
        <v>0.5837451443841104</v>
      </c>
      <c r="AB199" s="63">
        <f ca="true">IF((X201+AB201)&gt;100,AB201*100/(X201+AB201),AB201)</f>
        <v>0</v>
      </c>
    </row>
    <row r="200" s="64" customFormat="true" ht="15" customHeight="true" x14ac:dyDescent="0.2">
      <c r="A200" s="1593"/>
      <c r="B200" s="1594"/>
      <c r="C200" s="210">
        <f>MaxTarget(C205:C216)</f>
        <v>2018</v>
      </c>
      <c r="D200" s="65">
        <f ca="true">IF((D202+H202)&gt;100,D202*100/(D202+H202),D202)</f>
        <v>90.295112215898811</v>
      </c>
      <c r="E200" s="66">
        <f ca="true">D200*AVERAGEIF(E205:E216,"&gt;0")/100</f>
        <v>78.060124510644528</v>
      </c>
      <c r="F200" s="67">
        <f ca="true">D200*(100-AVERAGEIF(E205:E216,"&gt;0"))/100</f>
        <v>12.234987705254287</v>
      </c>
      <c r="G200" s="68">
        <f ca="true">100-(E200+F200+H200)</f>
        <v>9.7048877841011887</v>
      </c>
      <c r="H200" s="69">
        <f ca="true">IF((D202+H202)&gt;100,H202*100/(D202+H202),H202)</f>
        <v>0</v>
      </c>
      <c r="I200" s="65">
        <f ca="true">IF((I202+M202)&gt;100,I202*100/(I202+M202),I202)</f>
        <v>92.318610581659584</v>
      </c>
      <c r="J200" s="66">
        <f ca="true">I200*AVERAGEIF(J205:J216,"&gt;0")/100</f>
        <v>86.548697420305857</v>
      </c>
      <c r="K200" s="67">
        <f ca="true">I200*(100-AVERAGEIF(J205:J216,"&gt;0"))/100</f>
        <v>5.769913161353724</v>
      </c>
      <c r="L200" s="68">
        <f ca="true">100-(J200+K200+M200)</f>
        <v>7.6813894183404159</v>
      </c>
      <c r="M200" s="69">
        <f ca="true">IF((I202+M202)&gt;100,M202*100/(I202+M202),M202)</f>
        <v>0</v>
      </c>
      <c r="N200" s="65">
        <f ca="true">IF((N202+R202)&gt;100,N202*100/(N202+R202),N202)</f>
        <v>94.338049036152256</v>
      </c>
      <c r="O200" s="66">
        <f ca="true">N200*AVERAGEIF(O205:O216,"&gt;0")/100</f>
        <v>91.97959781024845</v>
      </c>
      <c r="P200" s="67">
        <f ca="true">N200*(100-AVERAGEIF(O205:O216,"&gt;0"))/100</f>
        <v>2.3584512259038064</v>
      </c>
      <c r="Q200" s="68">
        <f ca="true">100-(O200+P200+R200)</f>
        <v>5.6619509638477439</v>
      </c>
      <c r="R200" s="69">
        <f ca="true">IF((N202+R202)&gt;100,R202*100/(N202+R202),R202)</f>
        <v>0</v>
      </c>
      <c r="S200" s="65">
        <f ca="true">IF((S202+W202)&gt;100,S202*100/(S202+W202),S202)</f>
        <v>96.702166272046057</v>
      </c>
      <c r="T200" s="66">
        <f ca="true">S200*AVERAGEIF(T205:T216,"&gt;0")/100</f>
        <v>95.590091359917508</v>
      </c>
      <c r="U200" s="67">
        <f ca="true">S200*(100-AVERAGEIF(T205:T216,"&gt;0"))/100</f>
        <v>1.1120749121285352</v>
      </c>
      <c r="V200" s="68">
        <f ca="true">100-(T200+U200+W200)</f>
        <v>3.2978337279539574</v>
      </c>
      <c r="W200" s="69">
        <f ca="true">IF((S202+W202)&gt;100,W202*100/(S202+W202),W202)</f>
        <v>0</v>
      </c>
      <c r="X200" s="65">
        <f ca="true">IF((X202+AB202)&gt;100,X202*100/(X202+AB202),X202)</f>
        <v>99.41625485561589</v>
      </c>
      <c r="Y200" s="66">
        <f ca="true">X200*AVERAGEIF(Y205:Y216,"&gt;0")/100</f>
        <v>98.968881708765622</v>
      </c>
      <c r="Z200" s="67">
        <f ca="true">X200*(100-AVERAGEIF(Y205:Y216,"&gt;0"))/100</f>
        <v>0.44737314685027435</v>
      </c>
      <c r="AA200" s="68">
        <f ca="true">100-(Y200+Z200+AB200)</f>
        <v>0.5837451443841104</v>
      </c>
      <c r="AB200" s="69">
        <f ca="true">IF((X202+AB202)&gt;100,AB202*100/(X202+AB202),AB202)</f>
        <v>0</v>
      </c>
    </row>
    <row r="201" hidden="true" x14ac:dyDescent="0.2">
      <c r="A201" s="1595" t="s">
        <v>12</v>
      </c>
      <c r="B201" s="1596"/>
      <c r="C201" s="70">
        <f>MinRegYear(C199,C205:C216)</f>
        <v>2008</v>
      </c>
      <c r="D201" s="71">
        <f ca="true">IF(MAX(C205:C216)-MIN(C205:C216)&lt;5,AVERAGEIF(C205:C216,"&gt;0",D205:D216),
IF(FORECAST($C201,D$205:D$216,$C$205:$C$216)&lt;0,0,
IF(FORECAST($C201,D$205:D$216,$C$205:$C$216)&gt;100,100,
FORECAST($C201,D$205:D$216,$C$205:$C$216))))</f>
        <v>90.295112215898811</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92.318610581659584</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94.338049036152256</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96.702166272046057</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99.41625485561589</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597"/>
      <c r="B202" s="1598"/>
      <c r="C202" s="49">
        <f>MaxRegYear(C200,C205:C216)</f>
        <v>2016</v>
      </c>
      <c r="D202" s="75">
        <f ca="true">IF(MAX(C205:C216)-MIN(C205:C216)&lt;5,AVERAGEIF(C205:C216,"&gt;0",D205:D216),
IF(FORECAST($C202,D$205:D$216,$C$205:$C$216)&lt;0,0,
IF(FORECAST($C202,D$205:D$216,$C$205:$C$216)&gt;100,100,
FORECAST($C202,D$205:D$216,$C$205:$C$216))))</f>
        <v>90.295112215898811</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92.318610581659584</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94.338049036152256</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96.702166272046057</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99.41625485561589</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1554" t="s">
        <v>397</v>
      </c>
      <c r="F204" s="219"/>
      <c r="G204" s="219"/>
      <c r="H204" s="85" t="s">
        <v>17</v>
      </c>
      <c r="I204" s="83" t="s">
        <v>14</v>
      </c>
      <c r="J204" s="1554" t="s">
        <v>397</v>
      </c>
      <c r="K204" s="219"/>
      <c r="L204" s="219"/>
      <c r="M204" s="85" t="s">
        <v>17</v>
      </c>
      <c r="N204" s="83" t="s">
        <v>14</v>
      </c>
      <c r="O204" s="1554" t="s">
        <v>397</v>
      </c>
      <c r="P204" s="219"/>
      <c r="Q204" s="219"/>
      <c r="R204" s="85" t="s">
        <v>17</v>
      </c>
      <c r="S204" s="83" t="s">
        <v>14</v>
      </c>
      <c r="T204" s="1554" t="s">
        <v>397</v>
      </c>
      <c r="U204" s="219"/>
      <c r="V204" s="219"/>
      <c r="W204" s="85" t="s">
        <v>17</v>
      </c>
      <c r="X204" s="83" t="s">
        <v>14</v>
      </c>
      <c r="Y204" s="1554" t="s">
        <v>397</v>
      </c>
      <c r="Z204" s="219"/>
      <c r="AA204" s="219"/>
      <c r="AB204" s="85" t="s">
        <v>17</v>
      </c>
      <c r="AD204" s="220"/>
    </row>
    <row r="205" x14ac:dyDescent="0.2">
      <c r="A205" s="87"/>
      <c r="B205" s="439" t="s">
        <v>135</v>
      </c>
      <c r="C205" s="440">
        <v>2010</v>
      </c>
      <c r="D205" s="1">
        <f t="shared" ref="D205:D216" ca="true" si="50">IF(ISERROR(INDIRECT(CONCATENATE($B205,"!H16"))),"",INDIRECT(CONCATENATE($B205,"!H16")))</f>
        <v>88.711215800457254</v>
      </c>
      <c r="E205" s="91">
        <f t="shared" ref="E205:E216" ca="true" si="51">IF(ISERROR(INDIRECT(CONCATENATE($B205,"!H23"))),"",INDIRECT(CONCATENATE($B205,"!H23")))</f>
        <v>92.5</v>
      </c>
      <c r="F205" s="89"/>
      <c r="G205" s="89"/>
      <c r="H205" s="90">
        <f t="shared" ref="H205:H216" ca="true" si="52">IF(ISERROR(INDIRECT(CONCATENATE($B205,"!H21"))),"",INDIRECT(CONCATENATE($B205,"!H21")))</f>
        <v>0</v>
      </c>
      <c r="I205" s="1">
        <f t="shared" ref="I205:I216" ca="true" si="53">IF(ISERROR(INDIRECT(CONCATENATE($B205,"!I16"))),"",INDIRECT(CONCATENATE($B205,"!I16")))</f>
        <v>91.97111369418721</v>
      </c>
      <c r="J205" s="91">
        <f t="shared" ref="J205:J216" ca="true" si="54">IF(ISERROR(INDIRECT(CONCATENATE($B205,"!I23"))),"",INDIRECT(CONCATENATE($B205,"!I23")))</f>
        <v>96.7</v>
      </c>
      <c r="K205" s="89"/>
      <c r="L205" s="89"/>
      <c r="M205" s="90">
        <f t="shared" ref="M205:M216" ca="true" si="55">IF(ISERROR(INDIRECT(CONCATENATE($B205,"!I21"))),"",INDIRECT(CONCATENATE($B205,"!I21")))</f>
        <v>0</v>
      </c>
      <c r="N205" s="1">
        <f t="shared" ref="N205:N216" ca="true" si="56">IF(ISERROR(INDIRECT(CONCATENATE($B205,"!J16"))),"",INDIRECT(CONCATENATE($B205,"!J16")))</f>
        <v>93.83218052282183</v>
      </c>
      <c r="O205" s="91">
        <f t="shared" ref="O205:O216" ca="true" si="57">IF(ISERROR(INDIRECT(CONCATENATE($B205,"!J23"))),"",INDIRECT(CONCATENATE($B205,"!J23")))</f>
        <v>98.9</v>
      </c>
      <c r="P205" s="89"/>
      <c r="Q205" s="89"/>
      <c r="R205" s="90">
        <f t="shared" ref="R205:R216" ca="true" si="58">IF(ISERROR(INDIRECT(CONCATENATE($B205,"!J21"))),"",INDIRECT(CONCATENATE($B205,"!J21")))</f>
        <v>0</v>
      </c>
      <c r="S205" s="1">
        <f t="shared" ref="S205:S216" ca="true" si="59">IF(ISERROR(INDIRECT(CONCATENATE($B205,"!K16"))),"",INDIRECT(CONCATENATE($B205,"!K16")))</f>
        <v>97.307606039512834</v>
      </c>
      <c r="T205" s="91">
        <f t="shared" ref="T205:T216" ca="true" si="60">IF(ISERROR(INDIRECT(CONCATENATE($B205,"!K23"))),"",INDIRECT(CONCATENATE($B205,"!K23")))</f>
        <v>99.6</v>
      </c>
      <c r="U205" s="89"/>
      <c r="V205" s="89"/>
      <c r="W205" s="90">
        <f t="shared" ref="W205:W216" ca="true" si="61">IF(ISERROR(INDIRECT(CONCATENATE($B205,"!K21"))),"",INDIRECT(CONCATENATE($B205,"!K21")))</f>
        <v>0</v>
      </c>
      <c r="X205" s="1">
        <f t="shared" ref="X205:X216" ca="true" si="62">IF(ISERROR(INDIRECT(CONCATENATE($B205,"!L16"))),"",INDIRECT(CONCATENATE($B205,"!L16")))</f>
        <v>99.743019689479027</v>
      </c>
      <c r="Y205" s="91">
        <f t="shared" ref="Y205:Y216" ca="true" si="63">IF(ISERROR(INDIRECT(CONCATENATE($B205,"!L23"))),"",INDIRECT(CONCATENATE($B205,"!L23")))</f>
        <v>100</v>
      </c>
      <c r="Z205" s="89"/>
      <c r="AA205" s="89"/>
      <c r="AB205" s="90">
        <f t="shared" ref="AB205:AB216" ca="true" si="64">IF(ISERROR(INDIRECT(CONCATENATE($B205,"!L221"))),"",INDIRECT(CONCATENATE($B205,"!L21")))</f>
        <v>0</v>
      </c>
    </row>
    <row r="206" x14ac:dyDescent="0.2">
      <c r="A206" s="87"/>
      <c r="B206" s="441" t="s">
        <v>292</v>
      </c>
      <c r="C206" s="442">
        <v>2014</v>
      </c>
      <c r="D206" s="2">
        <f t="shared" ca="true" si="50"/>
        <v>91.879008631340369</v>
      </c>
      <c r="E206" s="91">
        <f t="shared" ca="true" si="51"/>
        <v>80.400000000000006</v>
      </c>
      <c r="F206" s="89"/>
      <c r="G206" s="89"/>
      <c r="H206" s="92">
        <f t="shared" ca="true" si="52"/>
        <v>0</v>
      </c>
      <c r="I206" s="2">
        <f t="shared" ca="true" si="53"/>
        <v>92.666107469131973</v>
      </c>
      <c r="J206" s="91">
        <f t="shared" ca="true" si="54"/>
        <v>90.8</v>
      </c>
      <c r="K206" s="89"/>
      <c r="L206" s="89"/>
      <c r="M206" s="92">
        <f t="shared" ca="true" si="55"/>
        <v>0</v>
      </c>
      <c r="N206" s="2">
        <f t="shared" ca="true" si="56"/>
        <v>94.843917549482697</v>
      </c>
      <c r="O206" s="91">
        <f t="shared" ca="true" si="57"/>
        <v>96.1</v>
      </c>
      <c r="P206" s="89"/>
      <c r="Q206" s="89"/>
      <c r="R206" s="92">
        <f t="shared" ca="true" si="58"/>
        <v>0</v>
      </c>
      <c r="S206" s="2">
        <f t="shared" ca="true" si="59"/>
        <v>96.09672650457928</v>
      </c>
      <c r="T206" s="91">
        <f t="shared" ca="true" si="60"/>
        <v>98.1</v>
      </c>
      <c r="U206" s="89"/>
      <c r="V206" s="89"/>
      <c r="W206" s="92">
        <f t="shared" ca="true" si="61"/>
        <v>0</v>
      </c>
      <c r="X206" s="2">
        <f t="shared" ca="true" si="62"/>
        <v>99.089490021752752</v>
      </c>
      <c r="Y206" s="91">
        <f t="shared" ca="true" si="63"/>
        <v>99.1</v>
      </c>
      <c r="Z206" s="89"/>
      <c r="AA206" s="89"/>
      <c r="AB206" s="92">
        <f t="shared" ca="true" si="64"/>
        <v>0</v>
      </c>
    </row>
    <row r="207" x14ac:dyDescent="0.2">
      <c r="A207" s="87"/>
      <c r="B207" s="441"/>
      <c r="C207" s="442"/>
      <c r="D207" s="2" t="str">
        <f t="shared" ca="true" si="50"/>
        <v/>
      </c>
      <c r="E207" s="91" t="str">
        <f t="shared" ca="true" si="51"/>
        <v/>
      </c>
      <c r="F207" s="89"/>
      <c r="G207" s="89"/>
      <c r="H207" s="92" t="str">
        <f t="shared" ca="true" si="52"/>
        <v/>
      </c>
      <c r="I207" s="2" t="str">
        <f t="shared" ca="true" si="53"/>
        <v/>
      </c>
      <c r="J207" s="91" t="str">
        <f t="shared" ca="true" si="54"/>
        <v/>
      </c>
      <c r="K207" s="89"/>
      <c r="L207" s="89"/>
      <c r="M207" s="92" t="str">
        <f t="shared" ca="true" si="55"/>
        <v/>
      </c>
      <c r="N207" s="2" t="str">
        <f t="shared" ca="true" si="56"/>
        <v/>
      </c>
      <c r="O207" s="91" t="str">
        <f t="shared" ca="true" si="57"/>
        <v/>
      </c>
      <c r="P207" s="89"/>
      <c r="Q207" s="89"/>
      <c r="R207" s="92" t="str">
        <f t="shared" ca="true" si="58"/>
        <v/>
      </c>
      <c r="S207" s="2" t="str">
        <f t="shared" ca="true" si="59"/>
        <v/>
      </c>
      <c r="T207" s="91" t="str">
        <f t="shared" ca="true" si="60"/>
        <v/>
      </c>
      <c r="U207" s="89"/>
      <c r="V207" s="89"/>
      <c r="W207" s="92" t="str">
        <f t="shared" ca="true" si="61"/>
        <v/>
      </c>
      <c r="X207" s="2" t="str">
        <f t="shared" ca="true" si="62"/>
        <v/>
      </c>
      <c r="Y207" s="91" t="str">
        <f t="shared" ca="true" si="63"/>
        <v/>
      </c>
      <c r="Z207" s="89"/>
      <c r="AA207" s="89"/>
      <c r="AB207" s="92" t="str">
        <f t="shared" ca="true" si="64"/>
        <v/>
      </c>
      <c r="AD207" s="93"/>
    </row>
    <row r="208" x14ac:dyDescent="0.2">
      <c r="A208" s="87"/>
      <c r="B208" s="441"/>
      <c r="C208" s="442"/>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441"/>
      <c r="C209" s="442"/>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41"/>
      <c r="C210" s="442"/>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41"/>
      <c r="C211" s="442"/>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41"/>
      <c r="C212" s="442"/>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41"/>
      <c r="C213" s="442"/>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41"/>
      <c r="C214" s="442"/>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41"/>
      <c r="C215" s="442"/>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43"/>
      <c r="C216" s="444"/>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1564" t="str">
        <f>CONCATENATE("Urban use of drinking water sources,  ",C199,"–",C200)</f>
        <v>Urban use of drinking water sources,  2006–2018</v>
      </c>
      <c r="C218" s="1565"/>
      <c r="D218" s="1565"/>
      <c r="E218" s="1565"/>
      <c r="F218" s="1565"/>
      <c r="G218" s="1565"/>
      <c r="H218" s="1565"/>
      <c r="I218" s="1565"/>
      <c r="J218" s="1565"/>
      <c r="K218" s="1565"/>
      <c r="L218" s="1565"/>
      <c r="N218" s="98"/>
      <c r="O218" s="98"/>
      <c r="P218" s="98"/>
      <c r="Q218" s="98"/>
      <c r="R218" s="98"/>
      <c r="S218" s="1588" t="s">
        <v>11</v>
      </c>
      <c r="T218" s="1589"/>
      <c r="U218" s="1589"/>
      <c r="V218" s="1589"/>
      <c r="W218" s="1590"/>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1586" t="s">
        <v>7</v>
      </c>
      <c r="B297" s="1586"/>
      <c r="C297" s="1586"/>
      <c r="D297" s="1583" t="s">
        <v>0</v>
      </c>
      <c r="E297" s="1584"/>
      <c r="F297" s="1584"/>
      <c r="G297" s="1584"/>
      <c r="H297" s="1585"/>
      <c r="I297" s="1583" t="s">
        <v>1</v>
      </c>
      <c r="J297" s="1584"/>
      <c r="K297" s="1584"/>
      <c r="L297" s="1584"/>
      <c r="M297" s="1585"/>
      <c r="N297" s="1583" t="s">
        <v>2</v>
      </c>
      <c r="O297" s="1584"/>
      <c r="P297" s="1584"/>
      <c r="Q297" s="1584"/>
      <c r="R297" s="1585"/>
      <c r="S297" s="1583" t="s">
        <v>3</v>
      </c>
      <c r="T297" s="1584"/>
      <c r="U297" s="1584"/>
      <c r="V297" s="1584"/>
      <c r="W297" s="1585"/>
      <c r="X297" s="1583" t="s">
        <v>4</v>
      </c>
      <c r="Y297" s="1584"/>
      <c r="Z297" s="1584"/>
      <c r="AA297" s="1584"/>
      <c r="AB297" s="1585"/>
    </row>
    <row r="298" s="44" customFormat="true" ht="22.5" customHeight="true" x14ac:dyDescent="0.2">
      <c r="A298" s="1587"/>
      <c r="B298" s="1587"/>
      <c r="C298" s="1587"/>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1591" t="s">
        <v>10</v>
      </c>
      <c r="B299" s="1592"/>
      <c r="C299" s="209">
        <v>2006</v>
      </c>
      <c r="D299" s="56">
        <f ca="true">IF((D301+H301)&gt;100,D301*100/(D301+H301),D301)</f>
        <v>64.992194352104633</v>
      </c>
      <c r="E299" s="57">
        <f ca="true">D299*AVERAGEIF(E305:E316,"&gt;0")/100</f>
        <v>40.555129275713291</v>
      </c>
      <c r="F299" s="58">
        <f ca="true">D299*(100-AVERAGEIF(E305:E316,"&gt;0"))/100</f>
        <v>24.437065076391342</v>
      </c>
      <c r="G299" s="59">
        <f ca="true">100-(E299+F299+H299)</f>
        <v>35.007805647895367</v>
      </c>
      <c r="H299" s="60">
        <f ca="true">IF((D301+H301)&gt;100,H301*100/(D301+H301),H301)</f>
        <v>0</v>
      </c>
      <c r="I299" s="56">
        <f ca="true">IF((I301+M301)&gt;100,I301*100/(I301+M301),I301)</f>
        <v>63.028988457016382</v>
      </c>
      <c r="J299" s="57">
        <f ca="true">I299*AVERAGEIF(J305:J316,"&gt;0")/100</f>
        <v>42.513052714257554</v>
      </c>
      <c r="K299" s="61">
        <f ca="true">I299*(100-AVERAGEIF(J305:J316,"&gt;0"))/100</f>
        <v>20.515935742758828</v>
      </c>
      <c r="L299" s="62">
        <f ca="true">100-(J299+K299+M299)</f>
        <v>36.971011542983618</v>
      </c>
      <c r="M299" s="63">
        <f ca="true">IF((I301+M301)&gt;100,M301*100/(I301+M301),M301)</f>
        <v>0</v>
      </c>
      <c r="N299" s="56">
        <f ca="true">IF((N301+R301)&gt;100,N301*100/(N301+R301),N301)</f>
        <v>69.935798459346586</v>
      </c>
      <c r="O299" s="57">
        <f ca="true">N299*AVERAGEIF(O305:O316,"&gt;0")/100</f>
        <v>54.8646338913574</v>
      </c>
      <c r="P299" s="61">
        <f ca="true">N299*(100-AVERAGEIF(O305:O316,"&gt;0"))/100</f>
        <v>15.071164567989188</v>
      </c>
      <c r="Q299" s="62">
        <f ca="true">100-(O299+P299+R299)</f>
        <v>30.064201540653414</v>
      </c>
      <c r="R299" s="63">
        <f ca="true">IF((N301+R301)&gt;100,R301*100/(N301+R301),R301)</f>
        <v>0</v>
      </c>
      <c r="S299" s="56">
        <f ca="true">IF((S301+W301)&gt;100,S301*100/(S301+W301),S301)</f>
        <v>83.824745799214881</v>
      </c>
      <c r="T299" s="57">
        <f ca="true">S299*AVERAGEIF(T305:T316,"&gt;0")/100</f>
        <v>76.448168168883981</v>
      </c>
      <c r="U299" s="61">
        <f ca="true">S299*(100-AVERAGEIF(T305:T316,"&gt;0"))/100</f>
        <v>7.3765776303309076</v>
      </c>
      <c r="V299" s="62">
        <f ca="true">100-(T299+U299+W299)</f>
        <v>16.175254200785105</v>
      </c>
      <c r="W299" s="63">
        <f ca="true">IF((S301+W301)&gt;100,W301*100/(S301+W301),W301)</f>
        <v>0</v>
      </c>
      <c r="X299" s="56">
        <f ca="true">IF((X301+AB301)&gt;100,X301*100/(X301+AB301),X301)</f>
        <v>96.181310978938313</v>
      </c>
      <c r="Y299" s="57">
        <f ca="true">X299*AVERAGEIF(Y305:Y316,"&gt;0")/100</f>
        <v>94.642410003275302</v>
      </c>
      <c r="Z299" s="61">
        <f ca="true">X299*(100-AVERAGEIF(Y305:Y316,"&gt;0"))/100</f>
        <v>1.5389009756630077</v>
      </c>
      <c r="AA299" s="62">
        <f ca="true">100-(Y299+Z299+AB299)</f>
        <v>3.8186890210616866</v>
      </c>
      <c r="AB299" s="63">
        <f ca="true">IF((X301+AB301)&gt;100,AB301*100/(X301+AB301),AB301)</f>
        <v>0</v>
      </c>
    </row>
    <row r="300" s="64" customFormat="true" ht="15" customHeight="true" x14ac:dyDescent="0.2">
      <c r="A300" s="1593"/>
      <c r="B300" s="1594"/>
      <c r="C300" s="210">
        <v>2018</v>
      </c>
      <c r="D300" s="65">
        <f ca="true">IF((D302+H302)&gt;100,D302*100/(D302+H302),D302)</f>
        <v>64.992194352104633</v>
      </c>
      <c r="E300" s="66">
        <f ca="true">D300*AVERAGEIF(E305:E316,"&gt;0")/100</f>
        <v>40.555129275713291</v>
      </c>
      <c r="F300" s="67">
        <f ca="true">D300*(100-AVERAGEIF(E305:E316,"&gt;0"))/100</f>
        <v>24.437065076391342</v>
      </c>
      <c r="G300" s="68">
        <f ca="true">100-(E300+F300+H300)</f>
        <v>35.007805647895367</v>
      </c>
      <c r="H300" s="69">
        <f ca="true">IF((D302+H302)&gt;100,H302*100/(D302+H302),H302)</f>
        <v>0</v>
      </c>
      <c r="I300" s="65">
        <f ca="true">IF((I302+M302)&gt;100,I302*100/(I302+M302),I302)</f>
        <v>63.028988457016382</v>
      </c>
      <c r="J300" s="66">
        <f ca="true">I300*AVERAGEIF(J305:J316,"&gt;0")/100</f>
        <v>42.513052714257554</v>
      </c>
      <c r="K300" s="67">
        <f ca="true">I300*(100-AVERAGEIF(J305:J316,"&gt;0"))/100</f>
        <v>20.515935742758828</v>
      </c>
      <c r="L300" s="68">
        <f ca="true">100-(J300+K300+M300)</f>
        <v>36.971011542983618</v>
      </c>
      <c r="M300" s="69">
        <f ca="true">IF((I302+M302)&gt;100,M302*100/(I302+M302),M302)</f>
        <v>0</v>
      </c>
      <c r="N300" s="65">
        <f ca="true">IF((N302+R302)&gt;100,N302*100/(N302+R302),N302)</f>
        <v>69.935798459346586</v>
      </c>
      <c r="O300" s="66">
        <f ca="true">N300*AVERAGEIF(O305:O316,"&gt;0")/100</f>
        <v>54.8646338913574</v>
      </c>
      <c r="P300" s="67">
        <f ca="true">N300*(100-AVERAGEIF(O305:O316,"&gt;0"))/100</f>
        <v>15.071164567989188</v>
      </c>
      <c r="Q300" s="68">
        <f ca="true">100-(O300+P300+R300)</f>
        <v>30.064201540653414</v>
      </c>
      <c r="R300" s="69">
        <f ca="true">IF((N302+R302)&gt;100,R302*100/(N302+R302),R302)</f>
        <v>0</v>
      </c>
      <c r="S300" s="65">
        <f ca="true">IF((S302+W302)&gt;100,S302*100/(S302+W302),S302)</f>
        <v>83.824745799214881</v>
      </c>
      <c r="T300" s="66">
        <f ca="true">S300*AVERAGEIF(T305:T316,"&gt;0")/100</f>
        <v>76.448168168883981</v>
      </c>
      <c r="U300" s="67">
        <f ca="true">S300*(100-AVERAGEIF(T305:T316,"&gt;0"))/100</f>
        <v>7.3765776303309076</v>
      </c>
      <c r="V300" s="68">
        <f ca="true">100-(T300+U300+W300)</f>
        <v>16.175254200785105</v>
      </c>
      <c r="W300" s="69">
        <f ca="true">IF((S302+W302)&gt;100,W302*100/(S302+W302),W302)</f>
        <v>0</v>
      </c>
      <c r="X300" s="65">
        <f ca="true">IF((X302+AB302)&gt;100,X302*100/(X302+AB302),X302)</f>
        <v>96.181310978938313</v>
      </c>
      <c r="Y300" s="66">
        <f ca="true">X300*AVERAGEIF(Y305:Y316,"&gt;0")/100</f>
        <v>94.642410003275302</v>
      </c>
      <c r="Z300" s="67">
        <f ca="true">X300*(100-AVERAGEIF(Y305:Y316,"&gt;0"))/100</f>
        <v>1.5389009756630077</v>
      </c>
      <c r="AA300" s="68">
        <f ca="true">100-(Y300+Z300+AB300)</f>
        <v>3.8186890210616866</v>
      </c>
      <c r="AB300" s="69">
        <f ca="true">IF((X302+AB302)&gt;100,AB302*100/(X302+AB302),AB302)</f>
        <v>0</v>
      </c>
    </row>
    <row r="301" hidden="true" x14ac:dyDescent="0.2">
      <c r="A301" s="1595" t="s">
        <v>12</v>
      </c>
      <c r="B301" s="1596"/>
      <c r="C301" s="70">
        <f>MinRegYear(C299,C305:C316)</f>
        <v>2008</v>
      </c>
      <c r="D301" s="71">
        <f ca="true">IF(MAX(C305:C316)-MIN(C305:C316)&lt;5,AVERAGEIF(C305:C316,"&gt;0",D305:D316),
IF(FORECAST($C301,D$305:D$316,$C$305:$C$316)&lt;0,0,
IF(FORECAST($C301,D$305:D$316,$C$305:$C$316)&gt;100,100,
FORECAST($C301,D$305:D$316,$C$305:$C$316))))</f>
        <v>64.992194352104633</v>
      </c>
      <c r="E301" s="72"/>
      <c r="F301" s="73"/>
      <c r="G301" s="73"/>
      <c r="H301" s="74">
        <f ca="true">IF(MAX(C305:C316)-MIN(C305:C316)&lt;5,AVERAGEIF(C305:C316,"&gt;0",H305:H316),
IF(FORECAST($C301,H$305:H$316,$C$305:$C$316)&lt;0,0,
IF(FORECAST($C301,H$305:H$316,$C$305:$C$316)&gt;100,100,
FORECAST($C301,H$305:H$316,$C$305:$C$316))))</f>
        <v>0</v>
      </c>
      <c r="I301" s="71">
        <f ca="true">IF(MAX(C305:C316)-MIN(C305:C316)&lt;5,AVERAGEIF(C305:C316,"&gt;0",I305:I316),
IF(FORECAST($C301,I$305:I$316,$C$305:$C$316)&lt;0,0,
IF(FORECAST($C301,I$305:I$316,$C$305:$C$316)&gt;100,100,
FORECAST($C301,I$305:I$316,$C$305:$C$316))))</f>
        <v>63.028988457016382</v>
      </c>
      <c r="J301" s="72"/>
      <c r="K301" s="73"/>
      <c r="L301" s="73"/>
      <c r="M301" s="74">
        <f ca="true">IF(MAX(C305:C316)-MIN(C305:C316)&lt;5,AVERAGEIF(C305:C316,"&gt;0",M305:M316),
IF(FORECAST($C301,M$305:M$316,$C$305:$C$316)&lt;0,0,
IF(FORECAST($C301,M$305:M$316,$C$305:$C$316)&gt;100,100,
FORECAST($C301,M$305:M$316,$C$305:$C$316))))</f>
        <v>0</v>
      </c>
      <c r="N301" s="71">
        <f ca="true">IF(MAX(C305:C316)-MIN(C305:C316)&lt;5,AVERAGEIF(C305:C316,"&gt;0",N305:N316),
IF(FORECAST($C301,N$305:N$316,$C$305:$C$316)&lt;0,0,
IF(FORECAST($C301,N$305:N$316,$C$305:$C$316)&gt;100,100,
FORECAST($C301,N$305:N$316,$C$305:$C$316))))</f>
        <v>69.935798459346586</v>
      </c>
      <c r="O301" s="72"/>
      <c r="P301" s="73"/>
      <c r="Q301" s="73"/>
      <c r="R301" s="74">
        <f ca="true">IF(MAX(C305:C316)-MIN(C305:C316)&lt;5,AVERAGEIF(C305:C316,"&gt;0",R305:R316),
IF(FORECAST($C301,R$305:R$316,$C$305:$C$316)&lt;0,0,
IF(FORECAST($C301,R$305:R$316,$C$305:$C$316)&gt;100,100,
FORECAST($C301,R$305:R$316,$C$305:$C$316))))</f>
        <v>0</v>
      </c>
      <c r="S301" s="71">
        <f ca="true">IF(MAX(C305:C316)-MIN(C305:C316)&lt;5,AVERAGEIF(C305:C316,"&gt;0",S305:S316),
IF(FORECAST($C301,S$305:S$316,$C$305:$C$316)&lt;0,0,
IF(FORECAST($C301,S$305:S$316,$C$305:$C$316)&gt;100,100,
FORECAST($C301,S$305:S$316,$C$305:$C$316))))</f>
        <v>83.824745799214881</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96.181310978938313</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1597"/>
      <c r="B302" s="1598"/>
      <c r="C302" s="49">
        <f>MaxRegYear(C300,C305:C316)</f>
        <v>2016</v>
      </c>
      <c r="D302" s="75">
        <f ca="true">IF(MAX(C305:C316)-MIN(C305:C316)&lt;5,AVERAGEIF(C305:C316,"&gt;0",D305:D316),
IF(FORECAST($C302,D$305:D$316,$C$305:$C$316)&lt;0,0,
IF(FORECAST($C302,D$305:D$316,$C$305:$C$316)&gt;100,100,
FORECAST($C302,D$305:D$316,$C$305:$C$316))))</f>
        <v>64.992194352104633</v>
      </c>
      <c r="E302" s="76"/>
      <c r="F302" s="77"/>
      <c r="G302" s="77"/>
      <c r="H302" s="78">
        <f ca="true">IF(MAX(C305:C316)-MIN(C305:C316)&lt;5,AVERAGEIF(C305:C316,"&gt;0",H305:H316),
IF(FORECAST($C302,H$305:H$316,$C$305:$C$316)&lt;0,0,
IF(FORECAST($C302,H$305:H$316,$C$305:$C$316)&gt;100,100,
FORECAST($C302,H$305:H$316,$C$305:$C$316))))</f>
        <v>0</v>
      </c>
      <c r="I302" s="75">
        <f ca="true">IF(MAX(C305:C316)-MIN(C305:C316)&lt;5,AVERAGEIF(C305:C316,"&gt;0",I305:I316),
IF(FORECAST($C302,I$305:I$316,$C$305:$C$316)&lt;0,0,
IF(FORECAST($C302,I$305:I$316,$C$305:$C$316)&gt;100,100,
FORECAST($C302,I$305:I$316,$C$305:$C$316))))</f>
        <v>63.028988457016382</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69.935798459346586</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83.824745799214881</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96.181310978938313</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1554" t="s">
        <v>397</v>
      </c>
      <c r="F304" s="219"/>
      <c r="G304" s="219"/>
      <c r="H304" s="85" t="s">
        <v>17</v>
      </c>
      <c r="I304" s="83" t="s">
        <v>14</v>
      </c>
      <c r="J304" s="1554" t="s">
        <v>397</v>
      </c>
      <c r="K304" s="219"/>
      <c r="L304" s="219"/>
      <c r="M304" s="85" t="s">
        <v>17</v>
      </c>
      <c r="N304" s="83" t="s">
        <v>14</v>
      </c>
      <c r="O304" s="1554" t="s">
        <v>397</v>
      </c>
      <c r="P304" s="219"/>
      <c r="Q304" s="219"/>
      <c r="R304" s="85" t="s">
        <v>17</v>
      </c>
      <c r="S304" s="83" t="s">
        <v>14</v>
      </c>
      <c r="T304" s="1554" t="s">
        <v>397</v>
      </c>
      <c r="U304" s="219"/>
      <c r="V304" s="219"/>
      <c r="W304" s="85" t="s">
        <v>17</v>
      </c>
      <c r="X304" s="83" t="s">
        <v>14</v>
      </c>
      <c r="Y304" s="1554" t="s">
        <v>397</v>
      </c>
      <c r="Z304" s="219"/>
      <c r="AA304" s="219"/>
      <c r="AB304" s="85" t="s">
        <v>17</v>
      </c>
      <c r="AD304" s="220"/>
    </row>
    <row r="305" x14ac:dyDescent="0.2">
      <c r="A305" s="87"/>
      <c r="B305" s="439" t="s">
        <v>135</v>
      </c>
      <c r="C305" s="440">
        <v>2010</v>
      </c>
      <c r="D305" s="1">
        <f t="shared" ref="D305:D316" ca="true" si="65">IF(ISERROR(INDIRECT(CONCATENATE($B305,"!M16"))),"",INDIRECT(CONCATENATE($B305,"!M16")))</f>
        <v>71.321950462777039</v>
      </c>
      <c r="E305" s="91">
        <f t="shared" ref="E305:E316" ca="true" si="66">IF(ISERROR(INDIRECT(CONCATENATE($B305,"!M23"))),"",INDIRECT(CONCATENATE($B305,"!M23")))</f>
        <v>65.099999999999994</v>
      </c>
      <c r="F305" s="89"/>
      <c r="G305" s="89"/>
      <c r="H305" s="90">
        <f t="shared" ref="H305:H316" ca="true" si="67">IF(ISERROR(INDIRECT(CONCATENATE($B305,"!M21"))),"",INDIRECT(CONCATENATE($B305,"!M21")))</f>
        <v>0</v>
      </c>
      <c r="I305" s="1">
        <f t="shared" ref="I305:I316" ca="true" si="68">IF(ISERROR(INDIRECT(CONCATENATE($B305,"!N16"))),"",INDIRECT(CONCATENATE($B305,"!N16")))</f>
        <v>64.058907751486927</v>
      </c>
      <c r="J305" s="88">
        <f t="shared" ref="J305:J316" ca="true" si="69">IF(ISERROR(INDIRECT(CONCATENATE($B305,"!N23"))),"",INDIRECT(CONCATENATE($B305,"!N23")))</f>
        <v>68.7</v>
      </c>
      <c r="K305" s="89"/>
      <c r="L305" s="89"/>
      <c r="M305" s="90">
        <f t="shared" ref="M305:M316" ca="true" si="70">IF(ISERROR(INDIRECT(CONCATENATE($B305,"!N21"))),"",INDIRECT(CONCATENATE($B305,"!N21")))</f>
        <v>0</v>
      </c>
      <c r="N305" s="1">
        <f t="shared" ref="N305:N316" ca="true" si="71">IF(ISERROR(INDIRECT(CONCATENATE($B305,"!O16"))),"",INDIRECT(CONCATENATE($B305,"!O16")))</f>
        <v>64.514778163876542</v>
      </c>
      <c r="O305" s="88">
        <f t="shared" ref="O305:O316" ca="true" si="72">IF(ISERROR(INDIRECT(CONCATENATE($B305,"!O23"))),"",INDIRECT(CONCATENATE($B305,"!O23")))</f>
        <v>76.900000000000006</v>
      </c>
      <c r="P305" s="89"/>
      <c r="Q305" s="89"/>
      <c r="R305" s="90">
        <f t="shared" ref="R305:R316" ca="true" si="73">IF(ISERROR(INDIRECT(CONCATENATE($B305,"!O21"))),"",INDIRECT(CONCATENATE($B305,"!O21")))</f>
        <v>0</v>
      </c>
      <c r="S305" s="1">
        <f t="shared" ref="S305:S316" ca="true" si="74">IF(ISERROR(INDIRECT(CONCATENATE($B305,"!P16"))),"",INDIRECT(CONCATENATE($B305,"!P16")))</f>
        <v>79.219673572874328</v>
      </c>
      <c r="T305" s="88">
        <f t="shared" ref="T305:T316" ca="true" si="75">IF(ISERROR(INDIRECT(CONCATENATE($B305,"!P23"))),"",INDIRECT(CONCATENATE($B305,"!P23")))</f>
        <v>90.5</v>
      </c>
      <c r="U305" s="89"/>
      <c r="V305" s="89"/>
      <c r="W305" s="90">
        <f t="shared" ref="W305:W316" ca="true" si="76">IF(ISERROR(INDIRECT(CONCATENATE($B305,"!P21"))),"",INDIRECT(CONCATENATE($B305,"!P21")))</f>
        <v>0</v>
      </c>
      <c r="X305" s="1">
        <f t="shared" ref="X305:X316" ca="true" si="77">IF(ISERROR(INDIRECT(CONCATENATE($B305,"!Q16"))),"",INDIRECT(CONCATENATE($B305,"!Q16")))</f>
        <v>96.053384559995308</v>
      </c>
      <c r="Y305" s="88">
        <f t="shared" ref="Y305:Y316" ca="true" si="78">IF(ISERROR(INDIRECT(CONCATENATE($B305,"!Q23"))),"",INDIRECT(CONCATENATE($B305,"!Q23")))</f>
        <v>98.9</v>
      </c>
      <c r="Z305" s="89"/>
      <c r="AA305" s="89"/>
      <c r="AB305" s="90">
        <f t="shared" ref="AB305:AB316" ca="true" si="79">IF(ISERROR(INDIRECT(CONCATENATE($B305,"!Q221"))),"",INDIRECT(CONCATENATE($B305,"!Q21")))</f>
        <v>0</v>
      </c>
    </row>
    <row r="306" x14ac:dyDescent="0.2">
      <c r="A306" s="87"/>
      <c r="B306" s="441" t="s">
        <v>292</v>
      </c>
      <c r="C306" s="442">
        <v>2014</v>
      </c>
      <c r="D306" s="2">
        <f t="shared" ca="true" si="65"/>
        <v>58.662438241432227</v>
      </c>
      <c r="E306" s="91">
        <f t="shared" ca="true" si="66"/>
        <v>59.7</v>
      </c>
      <c r="F306" s="89"/>
      <c r="G306" s="89"/>
      <c r="H306" s="92">
        <f t="shared" ca="true" si="67"/>
        <v>0</v>
      </c>
      <c r="I306" s="2">
        <f t="shared" ca="true" si="68"/>
        <v>61.999069162545837</v>
      </c>
      <c r="J306" s="91">
        <f t="shared" ca="true" si="69"/>
        <v>66.2</v>
      </c>
      <c r="K306" s="89"/>
      <c r="L306" s="89"/>
      <c r="M306" s="92">
        <f t="shared" ca="true" si="70"/>
        <v>0</v>
      </c>
      <c r="N306" s="2">
        <f t="shared" ca="true" si="71"/>
        <v>75.356818754816615</v>
      </c>
      <c r="O306" s="91">
        <f t="shared" ca="true" si="72"/>
        <v>80</v>
      </c>
      <c r="P306" s="89"/>
      <c r="Q306" s="89"/>
      <c r="R306" s="92">
        <f t="shared" ca="true" si="73"/>
        <v>0</v>
      </c>
      <c r="S306" s="2">
        <f t="shared" ca="true" si="74"/>
        <v>88.429818025555434</v>
      </c>
      <c r="T306" s="91">
        <f t="shared" ca="true" si="75"/>
        <v>91.9</v>
      </c>
      <c r="U306" s="89"/>
      <c r="V306" s="89"/>
      <c r="W306" s="92">
        <f t="shared" ca="true" si="76"/>
        <v>0</v>
      </c>
      <c r="X306" s="2">
        <f t="shared" ca="true" si="77"/>
        <v>96.309237397881304</v>
      </c>
      <c r="Y306" s="91">
        <f t="shared" ca="true" si="78"/>
        <v>97.9</v>
      </c>
      <c r="Z306" s="89"/>
      <c r="AA306" s="89"/>
      <c r="AB306" s="92">
        <f t="shared" ca="true" si="79"/>
        <v>0</v>
      </c>
    </row>
    <row r="307" x14ac:dyDescent="0.2">
      <c r="A307" s="87"/>
      <c r="B307" s="441"/>
      <c r="C307" s="442"/>
      <c r="D307" s="2" t="str">
        <f t="shared" ca="true" si="65"/>
        <v/>
      </c>
      <c r="E307" s="91" t="str">
        <f t="shared" ca="true" si="66"/>
        <v/>
      </c>
      <c r="F307" s="89"/>
      <c r="G307" s="89"/>
      <c r="H307" s="92" t="str">
        <f t="shared" ca="true" si="67"/>
        <v/>
      </c>
      <c r="I307" s="2" t="str">
        <f t="shared" ca="true" si="68"/>
        <v/>
      </c>
      <c r="J307" s="91" t="str">
        <f t="shared" ca="true" si="69"/>
        <v/>
      </c>
      <c r="K307" s="89"/>
      <c r="L307" s="89"/>
      <c r="M307" s="92" t="str">
        <f t="shared" ca="true" si="70"/>
        <v/>
      </c>
      <c r="N307" s="2" t="str">
        <f t="shared" ca="true" si="71"/>
        <v/>
      </c>
      <c r="O307" s="91" t="str">
        <f t="shared" ca="true" si="72"/>
        <v/>
      </c>
      <c r="P307" s="89"/>
      <c r="Q307" s="89"/>
      <c r="R307" s="92" t="str">
        <f t="shared" ca="true" si="73"/>
        <v/>
      </c>
      <c r="S307" s="2" t="str">
        <f t="shared" ca="true" si="74"/>
        <v/>
      </c>
      <c r="T307" s="91" t="str">
        <f t="shared" ca="true" si="75"/>
        <v/>
      </c>
      <c r="U307" s="89"/>
      <c r="V307" s="89"/>
      <c r="W307" s="92" t="str">
        <f t="shared" ca="true" si="76"/>
        <v/>
      </c>
      <c r="X307" s="2" t="str">
        <f t="shared" ca="true" si="77"/>
        <v/>
      </c>
      <c r="Y307" s="91" t="str">
        <f t="shared" ca="true" si="78"/>
        <v/>
      </c>
      <c r="Z307" s="89"/>
      <c r="AA307" s="89"/>
      <c r="AB307" s="92" t="str">
        <f t="shared" ca="true" si="79"/>
        <v/>
      </c>
      <c r="AD307" s="93"/>
    </row>
    <row r="308" x14ac:dyDescent="0.2">
      <c r="A308" s="87"/>
      <c r="B308" s="441"/>
      <c r="C308" s="442"/>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441"/>
      <c r="C309" s="442"/>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41"/>
      <c r="C310" s="442"/>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41"/>
      <c r="C311" s="442"/>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41"/>
      <c r="C312" s="442"/>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41"/>
      <c r="C313" s="442"/>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41"/>
      <c r="C314" s="442"/>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41"/>
      <c r="C315" s="442"/>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43"/>
      <c r="C316" s="444"/>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1564" t="str">
        <f>CONCATENATE("Rural use of drinking water sources, ",C299,"–",C300)</f>
        <v>Rural use of drinking water sources, 2006–2018</v>
      </c>
      <c r="C318" s="1565"/>
      <c r="D318" s="1565"/>
      <c r="E318" s="1565"/>
      <c r="F318" s="1565"/>
      <c r="G318" s="1565"/>
      <c r="H318" s="1565"/>
      <c r="I318" s="1565"/>
      <c r="J318" s="1565"/>
      <c r="K318" s="1565"/>
      <c r="L318" s="1566"/>
      <c r="N318" s="98"/>
      <c r="O318" s="98"/>
      <c r="P318" s="98"/>
      <c r="Q318" s="98"/>
      <c r="R318" s="98"/>
      <c r="S318" s="1588" t="s">
        <v>11</v>
      </c>
      <c r="T318" s="1589"/>
      <c r="U318" s="1589"/>
      <c r="V318" s="1589"/>
      <c r="W318" s="1590"/>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1603" t="s">
        <v>124</v>
      </c>
      <c r="C4" s="1604"/>
      <c r="D4" s="1604"/>
      <c r="E4" s="1604"/>
      <c r="F4" s="1604"/>
      <c r="G4" s="1604"/>
      <c r="H4" s="1604"/>
      <c r="I4" s="1604"/>
      <c r="J4" s="1604"/>
      <c r="K4" s="1604"/>
      <c r="L4" s="1604"/>
      <c r="M4" s="1604"/>
      <c r="N4" s="1604"/>
      <c r="O4" s="1604"/>
      <c r="P4" s="1604"/>
      <c r="Q4" s="1604"/>
      <c r="R4" s="1604"/>
      <c r="S4" s="1604"/>
      <c r="T4" s="1604"/>
      <c r="U4" s="1604"/>
      <c r="V4" s="1604"/>
      <c r="W4" s="1604"/>
      <c r="X4" s="1604"/>
      <c r="Y4" s="1604"/>
    </row>
    <row r="5" ht="28.5" customHeight="true" x14ac:dyDescent="0.2">
      <c r="B5" s="1567" t="str">
        <f ca="true">IF(ISERROR(INDIRECT(CONCATENATE($B105,"!A2"))),"",INDIRECT(CONCATENATE($B105,"!A2")))</f>
        <v>Sudan</v>
      </c>
      <c r="C5" s="1601"/>
      <c r="D5" s="1601"/>
      <c r="E5" s="1601"/>
      <c r="F5" s="1601"/>
      <c r="G5" s="1601"/>
      <c r="H5" s="1601"/>
      <c r="I5" s="1601"/>
      <c r="J5" s="1601"/>
      <c r="K5" s="1602"/>
      <c r="L5" s="1602"/>
      <c r="M5" s="1602"/>
      <c r="N5" s="1602"/>
      <c r="O5" s="1602"/>
      <c r="P5" s="1602"/>
      <c r="Q5" s="1602"/>
      <c r="R5" s="1602"/>
      <c r="S5" s="1602"/>
      <c r="T5" s="1602"/>
      <c r="U5" s="1602"/>
      <c r="V5" s="1602"/>
      <c r="W5" s="1602"/>
      <c r="X5" s="1602"/>
      <c r="Y5" s="1602"/>
    </row>
    <row r="6" x14ac:dyDescent="0.2">
      <c r="F6" s="36"/>
      <c r="G6" s="36"/>
      <c r="J6" s="37"/>
      <c r="K6" s="37"/>
      <c r="L6" s="37"/>
      <c r="M6" s="37"/>
      <c r="N6" s="37"/>
      <c r="O6" s="37"/>
      <c r="P6" s="37"/>
    </row>
    <row r="7" s="38" customFormat="true" ht="18" x14ac:dyDescent="0.25">
      <c r="B7" s="1564" t="str">
        <f>B118</f>
        <v>National use of sanitation facilities, 2006–2018</v>
      </c>
      <c r="C7" s="1605"/>
      <c r="D7" s="1605"/>
      <c r="E7" s="1605"/>
      <c r="F7" s="1605"/>
      <c r="G7" s="1605"/>
      <c r="H7" s="1605"/>
      <c r="I7" s="1605"/>
      <c r="J7" s="1564" t="str">
        <f>B218</f>
        <v>Urban use of sanitation facilities, 2006–2018</v>
      </c>
      <c r="K7" s="1605"/>
      <c r="L7" s="1605"/>
      <c r="M7" s="1605"/>
      <c r="N7" s="1605"/>
      <c r="O7" s="1605"/>
      <c r="P7" s="1605"/>
      <c r="Q7" s="1605"/>
      <c r="R7" s="1564" t="str">
        <f>B318</f>
        <v>Rural use of sanitation facilities, 2006–2018</v>
      </c>
      <c r="S7" s="1605"/>
      <c r="T7" s="1605"/>
      <c r="U7" s="1605"/>
      <c r="V7" s="1605"/>
      <c r="W7" s="1605"/>
      <c r="X7" s="1605"/>
      <c r="Y7" s="1605"/>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577" t="str">
        <f ca="true">IF(ISERROR(INDIRECT(CONCATENATE($B105,"!A2"))),"",INDIRECT(CONCATENATE($B105,"!A2")))</f>
        <v>Sudan</v>
      </c>
      <c r="C31" s="1578"/>
      <c r="D31" s="1578"/>
      <c r="E31" s="1579"/>
      <c r="F31" s="1569" t="s">
        <v>0</v>
      </c>
      <c r="G31" s="1569"/>
      <c r="H31" s="1569"/>
      <c r="I31" s="1570"/>
      <c r="J31" s="1568" t="s">
        <v>1</v>
      </c>
      <c r="K31" s="1569"/>
      <c r="L31" s="1569"/>
      <c r="M31" s="1570"/>
      <c r="N31" s="1568" t="s">
        <v>2</v>
      </c>
      <c r="O31" s="1569"/>
      <c r="P31" s="1569"/>
      <c r="Q31" s="1570"/>
      <c r="R31" s="1568" t="s">
        <v>3</v>
      </c>
      <c r="S31" s="1569"/>
      <c r="T31" s="1569"/>
      <c r="U31" s="1570"/>
      <c r="V31" s="1568" t="s">
        <v>4</v>
      </c>
      <c r="W31" s="1569"/>
      <c r="X31" s="1569"/>
      <c r="Y31" s="1570"/>
    </row>
    <row r="32" s="44" customFormat="true" ht="22.5" customHeight="true" x14ac:dyDescent="0.2">
      <c r="B32" s="1580"/>
      <c r="C32" s="1581"/>
      <c r="D32" s="1581"/>
      <c r="E32" s="1582"/>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1571" t="s">
        <v>5</v>
      </c>
      <c r="C33" s="1572"/>
      <c r="D33" s="1575" t="s">
        <v>25</v>
      </c>
      <c r="E33" s="33">
        <f>C99</f>
        <v>2006</v>
      </c>
      <c r="F33" s="103">
        <f ca="true">E99</f>
        <v>6.43275769783002</v>
      </c>
      <c r="G33" s="46">
        <f t="shared" ref="G33:I34" ca="true" si="0">F99</f>
        <v>1.2397543516521485</v>
      </c>
      <c r="H33" s="47">
        <f t="shared" ca="true" si="0"/>
        <v>37.786337519485102</v>
      </c>
      <c r="I33" s="48">
        <f t="shared" ca="true" si="0"/>
        <v>54.541150431032733</v>
      </c>
      <c r="J33" s="103">
        <f ca="true">J99</f>
        <v>8.6997236912049107</v>
      </c>
      <c r="K33" s="46">
        <f t="shared" ref="K33:M34" ca="true" si="1">K99</f>
        <v>3.2835831581920485</v>
      </c>
      <c r="L33" s="47">
        <f t="shared" ca="true" si="1"/>
        <v>38.160681778944266</v>
      </c>
      <c r="M33" s="48">
        <f t="shared" ca="true" si="1"/>
        <v>49.856011371658774</v>
      </c>
      <c r="N33" s="103">
        <f ca="true">O99</f>
        <v>19.157199181358564</v>
      </c>
      <c r="O33" s="46">
        <f t="shared" ref="O33:Q34" ca="true" si="2">P99</f>
        <v>8.2592265124389126</v>
      </c>
      <c r="P33" s="47">
        <f t="shared" ca="true" si="2"/>
        <v>38.398196004119278</v>
      </c>
      <c r="Q33" s="48">
        <f t="shared" ca="true" si="2"/>
        <v>34.185378302083244</v>
      </c>
      <c r="R33" s="103">
        <f ca="true">T99</f>
        <v>42.55935099213464</v>
      </c>
      <c r="S33" s="46">
        <f t="shared" ref="S33:U34" ca="true" si="3">U99</f>
        <v>13.47240922460705</v>
      </c>
      <c r="T33" s="47">
        <f t="shared" ca="true" si="3"/>
        <v>31.631424293842088</v>
      </c>
      <c r="U33" s="48">
        <f t="shared" ca="true" si="3"/>
        <v>12.336815489416228</v>
      </c>
      <c r="V33" s="103">
        <f ca="true">Y99</f>
        <v>72.169056639984177</v>
      </c>
      <c r="W33" s="46">
        <f t="shared" ref="W33:Y34" ca="true" si="4">Z99</f>
        <v>14.064257946278467</v>
      </c>
      <c r="X33" s="47">
        <f t="shared" ca="true" si="4"/>
        <v>13.022450714644165</v>
      </c>
      <c r="Y33" s="48">
        <f t="shared" ca="true" si="4"/>
        <v>0.74423469909317763</v>
      </c>
    </row>
    <row r="34" x14ac:dyDescent="0.2">
      <c r="B34" s="1573"/>
      <c r="C34" s="1574"/>
      <c r="D34" s="1576"/>
      <c r="E34" s="34">
        <f>C100</f>
        <v>2018</v>
      </c>
      <c r="F34" s="104">
        <f ca="true">E100</f>
        <v>6.43275769783002</v>
      </c>
      <c r="G34" s="51">
        <f t="shared" ca="true" si="0"/>
        <v>1.2397543516521485</v>
      </c>
      <c r="H34" s="52">
        <f t="shared" ca="true" si="0"/>
        <v>37.786337519485102</v>
      </c>
      <c r="I34" s="53">
        <f t="shared" ca="true" si="0"/>
        <v>54.541150431032733</v>
      </c>
      <c r="J34" s="104">
        <f ca="true">J100</f>
        <v>8.6997236912049107</v>
      </c>
      <c r="K34" s="51">
        <f t="shared" ca="true" si="1"/>
        <v>3.2835831581920485</v>
      </c>
      <c r="L34" s="52">
        <f t="shared" ca="true" si="1"/>
        <v>38.160681778944266</v>
      </c>
      <c r="M34" s="53">
        <f t="shared" ca="true" si="1"/>
        <v>49.856011371658774</v>
      </c>
      <c r="N34" s="104">
        <f ca="true">O100</f>
        <v>19.157199181358564</v>
      </c>
      <c r="O34" s="51">
        <f t="shared" ca="true" si="2"/>
        <v>8.2592265124389126</v>
      </c>
      <c r="P34" s="52">
        <f t="shared" ca="true" si="2"/>
        <v>38.398196004119278</v>
      </c>
      <c r="Q34" s="53">
        <f t="shared" ca="true" si="2"/>
        <v>34.185378302083244</v>
      </c>
      <c r="R34" s="104">
        <f ca="true">T100</f>
        <v>42.55935099213464</v>
      </c>
      <c r="S34" s="51">
        <f t="shared" ca="true" si="3"/>
        <v>13.47240922460705</v>
      </c>
      <c r="T34" s="52">
        <f t="shared" ca="true" si="3"/>
        <v>31.631424293842088</v>
      </c>
      <c r="U34" s="53">
        <f t="shared" ca="true" si="3"/>
        <v>12.336815489416228</v>
      </c>
      <c r="V34" s="104">
        <f ca="true">Y100</f>
        <v>72.169056639984177</v>
      </c>
      <c r="W34" s="51">
        <f t="shared" ca="true" si="4"/>
        <v>14.064257946278467</v>
      </c>
      <c r="X34" s="52">
        <f t="shared" ca="true" si="4"/>
        <v>13.022450714644165</v>
      </c>
      <c r="Y34" s="53">
        <f t="shared" ca="true" si="4"/>
        <v>0.74423469909317763</v>
      </c>
    </row>
    <row r="35" x14ac:dyDescent="0.2">
      <c r="F35" s="36"/>
      <c r="H35" s="39"/>
    </row>
    <row r="36" x14ac:dyDescent="0.2">
      <c r="B36" s="1571" t="s">
        <v>6</v>
      </c>
      <c r="C36" s="1572"/>
      <c r="D36" s="1575" t="s">
        <v>25</v>
      </c>
      <c r="E36" s="33">
        <f>C199</f>
        <v>2006</v>
      </c>
      <c r="F36" s="103">
        <f ca="true">E199</f>
        <v>16.610387090085425</v>
      </c>
      <c r="G36" s="46">
        <f t="shared" ref="G36:I37" ca="true" si="5">F199</f>
        <v>7.0004868199668291</v>
      </c>
      <c r="H36" s="47">
        <f t="shared" ca="true" si="5"/>
        <v>54.59549656576602</v>
      </c>
      <c r="I36" s="48">
        <f t="shared" ca="true" si="5"/>
        <v>21.793629524181725</v>
      </c>
      <c r="J36" s="103">
        <f ca="true">J199</f>
        <v>36.081699351528776</v>
      </c>
      <c r="K36" s="46">
        <f t="shared" ref="K36:M37" ca="true" si="6">K199</f>
        <v>12.109137449042658</v>
      </c>
      <c r="L36" s="47">
        <f t="shared" ca="true" si="6"/>
        <v>42.976846614079982</v>
      </c>
      <c r="M36" s="48">
        <f t="shared" ca="true" si="6"/>
        <v>8.8323165853485879</v>
      </c>
      <c r="N36" s="103">
        <f ca="true">O199</f>
        <v>54.892921148684252</v>
      </c>
      <c r="O36" s="46">
        <f t="shared" ref="O36:Q37" ca="true" si="7">P199</f>
        <v>14.557187132651677</v>
      </c>
      <c r="P36" s="47">
        <f t="shared" ca="true" si="7"/>
        <v>28.384381682758203</v>
      </c>
      <c r="Q36" s="48">
        <f t="shared" ca="true" si="7"/>
        <v>2.1655100359058652</v>
      </c>
      <c r="R36" s="103">
        <f ca="true">T199</f>
        <v>67.511732352529265</v>
      </c>
      <c r="S36" s="46">
        <f t="shared" ref="S36:U37" ca="true" si="8">U199</f>
        <v>18.670143820001073</v>
      </c>
      <c r="T36" s="47">
        <f t="shared" ca="true" si="8"/>
        <v>13.747253096514655</v>
      </c>
      <c r="U36" s="48">
        <f t="shared" ca="true" si="8"/>
        <v>7.0870730955012243E-2</v>
      </c>
      <c r="V36" s="103">
        <f ca="true">Y199</f>
        <v>82.951228820665804</v>
      </c>
      <c r="W36" s="46">
        <f t="shared" ref="W36:Y37" ca="true" si="9">Z199</f>
        <v>12.036122768081142</v>
      </c>
      <c r="X36" s="47">
        <f t="shared" ca="true" si="9"/>
        <v>4.8554195872788029</v>
      </c>
      <c r="Y36" s="48">
        <f t="shared" ca="true" si="9"/>
        <v>0.15722882397424467</v>
      </c>
    </row>
    <row r="37" x14ac:dyDescent="0.2">
      <c r="B37" s="1573"/>
      <c r="C37" s="1574"/>
      <c r="D37" s="1576"/>
      <c r="E37" s="34">
        <f>C200</f>
        <v>2018</v>
      </c>
      <c r="F37" s="104">
        <f ca="true">E200</f>
        <v>16.610387090085425</v>
      </c>
      <c r="G37" s="51">
        <f t="shared" ca="true" si="5"/>
        <v>7.0004868199668291</v>
      </c>
      <c r="H37" s="52">
        <f t="shared" ca="true" si="5"/>
        <v>54.59549656576602</v>
      </c>
      <c r="I37" s="53">
        <f t="shared" ca="true" si="5"/>
        <v>21.793629524181725</v>
      </c>
      <c r="J37" s="104">
        <f ca="true">J200</f>
        <v>36.081699351528776</v>
      </c>
      <c r="K37" s="51">
        <f t="shared" ca="true" si="6"/>
        <v>12.109137449042658</v>
      </c>
      <c r="L37" s="52">
        <f t="shared" ca="true" si="6"/>
        <v>42.976846614079982</v>
      </c>
      <c r="M37" s="53">
        <f t="shared" ca="true" si="6"/>
        <v>8.8323165853485879</v>
      </c>
      <c r="N37" s="104">
        <f ca="true">O200</f>
        <v>54.892921148684252</v>
      </c>
      <c r="O37" s="51">
        <f t="shared" ca="true" si="7"/>
        <v>14.557187132651677</v>
      </c>
      <c r="P37" s="52">
        <f t="shared" ca="true" si="7"/>
        <v>28.384381682758203</v>
      </c>
      <c r="Q37" s="53">
        <f t="shared" ca="true" si="7"/>
        <v>2.1655100359058652</v>
      </c>
      <c r="R37" s="104">
        <f ca="true">T200</f>
        <v>67.511732352529265</v>
      </c>
      <c r="S37" s="51">
        <f t="shared" ca="true" si="8"/>
        <v>18.670143820001073</v>
      </c>
      <c r="T37" s="52">
        <f t="shared" ca="true" si="8"/>
        <v>13.747253096514655</v>
      </c>
      <c r="U37" s="53">
        <f t="shared" ca="true" si="8"/>
        <v>7.0870730955012243E-2</v>
      </c>
      <c r="V37" s="104">
        <f ca="true">Y200</f>
        <v>82.951228820665804</v>
      </c>
      <c r="W37" s="51">
        <f t="shared" ca="true" si="9"/>
        <v>12.036122768081142</v>
      </c>
      <c r="X37" s="52">
        <f t="shared" ca="true" si="9"/>
        <v>4.8554195872788029</v>
      </c>
      <c r="Y37" s="53">
        <f t="shared" ca="true" si="9"/>
        <v>0.15722882397424467</v>
      </c>
    </row>
    <row r="38" x14ac:dyDescent="0.2">
      <c r="F38" s="36"/>
      <c r="G38" s="36"/>
      <c r="H38" s="39"/>
      <c r="I38" s="39"/>
    </row>
    <row r="39" x14ac:dyDescent="0.2">
      <c r="B39" s="1571" t="s">
        <v>7</v>
      </c>
      <c r="C39" s="1572"/>
      <c r="D39" s="1575" t="s">
        <v>25</v>
      </c>
      <c r="E39" s="33">
        <f>C299</f>
        <v>2006</v>
      </c>
      <c r="F39" s="103">
        <f ca="true">E299</f>
        <v>6.0757269763660737</v>
      </c>
      <c r="G39" s="46">
        <f t="shared" ref="G39:I40" ca="true" si="10">F299</f>
        <v>1.0345176232461568</v>
      </c>
      <c r="H39" s="47">
        <f t="shared" ca="true" si="10"/>
        <v>38.165162854063055</v>
      </c>
      <c r="I39" s="48">
        <f t="shared" ca="true" si="10"/>
        <v>54.724592546324715</v>
      </c>
      <c r="J39" s="103">
        <f ca="true">J299</f>
        <v>6.7907953764827553</v>
      </c>
      <c r="K39" s="46">
        <f t="shared" ref="K39:M40" ca="true" si="11">K299</f>
        <v>1.881437589426773</v>
      </c>
      <c r="L39" s="47">
        <f t="shared" ca="true" si="11"/>
        <v>36.66958477359951</v>
      </c>
      <c r="M39" s="48">
        <f t="shared" ca="true" si="11"/>
        <v>54.65818226049096</v>
      </c>
      <c r="N39" s="103">
        <f ca="true">O299</f>
        <v>10.899506169327855</v>
      </c>
      <c r="O39" s="46">
        <f t="shared" ref="O39:Q40" ca="true" si="12">P299</f>
        <v>4.1870652913270821</v>
      </c>
      <c r="P39" s="47">
        <f t="shared" ca="true" si="12"/>
        <v>35.203764680107952</v>
      </c>
      <c r="Q39" s="48">
        <f t="shared" ca="true" si="12"/>
        <v>49.709663859237111</v>
      </c>
      <c r="R39" s="103">
        <f ca="true">T299</f>
        <v>21.593737331154699</v>
      </c>
      <c r="S39" s="46">
        <f t="shared" ref="S39:U40" ca="true" si="13">U299</f>
        <v>10.068276180283027</v>
      </c>
      <c r="T39" s="47">
        <f t="shared" ca="true" si="13"/>
        <v>30.908960026009453</v>
      </c>
      <c r="U39" s="48">
        <f t="shared" ca="true" si="13"/>
        <v>37.429026462552812</v>
      </c>
      <c r="V39" s="103">
        <f ca="true">Y299</f>
        <v>54.249712541297569</v>
      </c>
      <c r="W39" s="46">
        <f t="shared" ref="W39:Y40" ca="true" si="14">Z299</f>
        <v>12.236127472447784</v>
      </c>
      <c r="X39" s="47">
        <f t="shared" ca="true" si="14"/>
        <v>24.573568900456536</v>
      </c>
      <c r="Y39" s="48">
        <f t="shared" ca="true" si="14"/>
        <v>8.940591085798097</v>
      </c>
    </row>
    <row r="40" x14ac:dyDescent="0.2">
      <c r="B40" s="1573"/>
      <c r="C40" s="1574"/>
      <c r="D40" s="1576"/>
      <c r="E40" s="34">
        <f>C300</f>
        <v>2018</v>
      </c>
      <c r="F40" s="104">
        <f ca="true">E300</f>
        <v>6.0757269763660737</v>
      </c>
      <c r="G40" s="51">
        <f t="shared" ca="true" si="10"/>
        <v>1.0345176232461568</v>
      </c>
      <c r="H40" s="52">
        <f t="shared" ca="true" si="10"/>
        <v>38.165162854063055</v>
      </c>
      <c r="I40" s="53">
        <f t="shared" ca="true" si="10"/>
        <v>54.724592546324715</v>
      </c>
      <c r="J40" s="104">
        <f ca="true">J300</f>
        <v>6.7907953764827553</v>
      </c>
      <c r="K40" s="51">
        <f t="shared" ca="true" si="11"/>
        <v>1.881437589426773</v>
      </c>
      <c r="L40" s="52">
        <f t="shared" ca="true" si="11"/>
        <v>36.66958477359951</v>
      </c>
      <c r="M40" s="53">
        <f t="shared" ca="true" si="11"/>
        <v>54.65818226049096</v>
      </c>
      <c r="N40" s="104">
        <f ca="true">O300</f>
        <v>10.899506169327855</v>
      </c>
      <c r="O40" s="51">
        <f t="shared" ca="true" si="12"/>
        <v>4.1870652913270821</v>
      </c>
      <c r="P40" s="52">
        <f t="shared" ca="true" si="12"/>
        <v>35.203764680107952</v>
      </c>
      <c r="Q40" s="53">
        <f t="shared" ca="true" si="12"/>
        <v>49.709663859237111</v>
      </c>
      <c r="R40" s="104">
        <f ca="true">T300</f>
        <v>21.593737331154699</v>
      </c>
      <c r="S40" s="51">
        <f t="shared" ca="true" si="13"/>
        <v>10.068276180283027</v>
      </c>
      <c r="T40" s="52">
        <f t="shared" ca="true" si="13"/>
        <v>30.908960026009453</v>
      </c>
      <c r="U40" s="53">
        <f t="shared" ca="true" si="13"/>
        <v>37.429026462552812</v>
      </c>
      <c r="V40" s="104">
        <f ca="true">Y300</f>
        <v>54.249712541297569</v>
      </c>
      <c r="W40" s="51">
        <f t="shared" ca="true" si="14"/>
        <v>12.236127472447784</v>
      </c>
      <c r="X40" s="52">
        <f t="shared" ca="true" si="14"/>
        <v>24.573568900456536</v>
      </c>
      <c r="Y40" s="53">
        <f t="shared" ca="true" si="14"/>
        <v>8.940591085798097</v>
      </c>
    </row>
    <row r="97" s="40" customFormat="true" ht="16.5" customHeight="true" x14ac:dyDescent="0.2">
      <c r="A97" s="1586" t="s">
        <v>5</v>
      </c>
      <c r="B97" s="1586"/>
      <c r="C97" s="1586"/>
      <c r="D97" s="1583" t="s">
        <v>0</v>
      </c>
      <c r="E97" s="1584"/>
      <c r="F97" s="1584"/>
      <c r="G97" s="1584"/>
      <c r="H97" s="1585"/>
      <c r="I97" s="1583" t="s">
        <v>1</v>
      </c>
      <c r="J97" s="1584"/>
      <c r="K97" s="1584"/>
      <c r="L97" s="1584"/>
      <c r="M97" s="1585"/>
      <c r="N97" s="1583" t="s">
        <v>2</v>
      </c>
      <c r="O97" s="1584"/>
      <c r="P97" s="1584"/>
      <c r="Q97" s="1584"/>
      <c r="R97" s="1585"/>
      <c r="S97" s="1583" t="s">
        <v>3</v>
      </c>
      <c r="T97" s="1584"/>
      <c r="U97" s="1584"/>
      <c r="V97" s="1584"/>
      <c r="W97" s="1585"/>
      <c r="X97" s="1583" t="s">
        <v>4</v>
      </c>
      <c r="Y97" s="1584"/>
      <c r="Z97" s="1584"/>
      <c r="AA97" s="1584"/>
      <c r="AB97" s="1585"/>
    </row>
    <row r="98" s="44" customFormat="true" ht="22.5" customHeight="true" x14ac:dyDescent="0.2">
      <c r="A98" s="1587"/>
      <c r="B98" s="1587"/>
      <c r="C98" s="1587"/>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1591" t="s">
        <v>10</v>
      </c>
      <c r="B99" s="1592"/>
      <c r="C99" s="209">
        <v>2006</v>
      </c>
      <c r="D99" s="56">
        <f ca="true">IF((D101+H101)&gt;100,D101*100/(D101+H101),D101)</f>
        <v>7.6725120494821688</v>
      </c>
      <c r="E99" s="105">
        <f ca="true">D99*AVERAGEIF(E105:E116,"&gt;0")/100</f>
        <v>6.43275769783002</v>
      </c>
      <c r="F99" s="58">
        <f ca="true">D99*(100-AVERAGEIF(E105:E116,"&gt;0"))/100</f>
        <v>1.2397543516521485</v>
      </c>
      <c r="G99" s="59">
        <f ca="true">100-(E99+F99+H99)</f>
        <v>37.786337519485102</v>
      </c>
      <c r="H99" s="60">
        <f ca="true">IF((D101+H101)&gt;100,H101*100/(D101+H101),H101)</f>
        <v>54.541150431032733</v>
      </c>
      <c r="I99" s="56">
        <f ca="true">IF((I101+M101)&gt;100,I101*100/(I101+M101),I101)</f>
        <v>11.983306849396959</v>
      </c>
      <c r="J99" s="105">
        <f ca="true">I99*AVERAGEIF(J105:J116,"&gt;0")/100</f>
        <v>8.6997236912049107</v>
      </c>
      <c r="K99" s="61">
        <f ca="true">I99*(100-AVERAGEIF(J105:J116,"&gt;0"))/100</f>
        <v>3.2835831581920485</v>
      </c>
      <c r="L99" s="62">
        <f ca="true">100-(J99+K99+M99)</f>
        <v>38.160681778944266</v>
      </c>
      <c r="M99" s="63">
        <f ca="true">IF((I101+M101)&gt;100,M101*100/(I101+M101),M101)</f>
        <v>49.856011371658774</v>
      </c>
      <c r="N99" s="56">
        <f ca="true">IF((N101+R101)&gt;100,N101*100/(N101+R101),N101)</f>
        <v>27.416425693797475</v>
      </c>
      <c r="O99" s="105">
        <f ca="true">N99*AVERAGEIF(O105:O116,"&gt;0")/100</f>
        <v>19.157199181358564</v>
      </c>
      <c r="P99" s="61">
        <f ca="true">N99*(100-AVERAGEIF(O105:O116,"&gt;0"))/100</f>
        <v>8.2592265124389126</v>
      </c>
      <c r="Q99" s="62">
        <f ca="true">100-(O99+P99+R99)</f>
        <v>38.398196004119278</v>
      </c>
      <c r="R99" s="63">
        <f ca="true">IF((N101+R101)&gt;100,R101*100/(N101+R101),R101)</f>
        <v>34.185378302083244</v>
      </c>
      <c r="S99" s="56">
        <f ca="true">IF((S101+W101)&gt;100,S101*100/(S101+W101),S101)</f>
        <v>56.031760216741688</v>
      </c>
      <c r="T99" s="105">
        <f ca="true">S99*AVERAGEIF(T105:T116,"&gt;0")/100</f>
        <v>42.55935099213464</v>
      </c>
      <c r="U99" s="61">
        <f ca="true">S99*(100-AVERAGEIF(T105:T116,"&gt;0"))/100</f>
        <v>13.47240922460705</v>
      </c>
      <c r="V99" s="62">
        <f ca="true">100-(T99+U99+W99)</f>
        <v>31.631424293842088</v>
      </c>
      <c r="W99" s="63">
        <f ca="true">IF((S101+W101)&gt;100,W101*100/(S101+W101),W101)</f>
        <v>12.336815489416228</v>
      </c>
      <c r="X99" s="56">
        <f ca="true">IF((X101+AB101)&gt;100,X101*100/(X101+AB101),X101)</f>
        <v>86.233314586262637</v>
      </c>
      <c r="Y99" s="105">
        <f ca="true">X99*AVERAGEIF(Y105:Y116,"&gt;0")/100</f>
        <v>72.169056639984177</v>
      </c>
      <c r="Z99" s="61">
        <f ca="true">X99*(100-AVERAGEIF(Y105:Y116,"&gt;0"))/100</f>
        <v>14.064257946278467</v>
      </c>
      <c r="AA99" s="62">
        <f ca="true">100-(Y99+Z99+AB99)</f>
        <v>13.022450714644165</v>
      </c>
      <c r="AB99" s="63">
        <f ca="true">IF((X101+AB101)&gt;100,AB101*100/(X101+AB101),AB101)</f>
        <v>0.74423469909317763</v>
      </c>
    </row>
    <row r="100" s="64" customFormat="true" ht="15" customHeight="true" x14ac:dyDescent="0.2">
      <c r="A100" s="1593"/>
      <c r="B100" s="1594"/>
      <c r="C100" s="210">
        <v>2018</v>
      </c>
      <c r="D100" s="65">
        <f ca="true">IF((D102+H102)&gt;100,D102*100/(D102+H102),D102)</f>
        <v>7.6725120494821688</v>
      </c>
      <c r="E100" s="106">
        <f ca="true">D100*AVERAGEIF(E105:E116,"&gt;0")/100</f>
        <v>6.43275769783002</v>
      </c>
      <c r="F100" s="67">
        <f ca="true">D100*(100-AVERAGEIF(E105:E116,"&gt;0"))/100</f>
        <v>1.2397543516521485</v>
      </c>
      <c r="G100" s="68">
        <f ca="true">100-(E100+F100+H100)</f>
        <v>37.786337519485102</v>
      </c>
      <c r="H100" s="69">
        <f ca="true">IF((D102+H102)&gt;100,H102*100/(D102+H102),H102)</f>
        <v>54.541150431032733</v>
      </c>
      <c r="I100" s="65">
        <f ca="true">IF((I102+M102)&gt;100,I102*100/(I102+M102),I102)</f>
        <v>11.983306849396959</v>
      </c>
      <c r="J100" s="106">
        <f ca="true">I100*AVERAGEIF(J105:J116,"&gt;0")/100</f>
        <v>8.6997236912049107</v>
      </c>
      <c r="K100" s="67">
        <f ca="true">I100*(100-AVERAGEIF(J105:J116,"&gt;0"))/100</f>
        <v>3.2835831581920485</v>
      </c>
      <c r="L100" s="68">
        <f ca="true">100-(J100+K100+M100)</f>
        <v>38.160681778944266</v>
      </c>
      <c r="M100" s="69">
        <f ca="true">IF((I102+M102)&gt;100,M102*100/(I102+M102),M102)</f>
        <v>49.856011371658774</v>
      </c>
      <c r="N100" s="65">
        <f ca="true">IF((N102+R102)&gt;100,N102*100/(N102+R102),N102)</f>
        <v>27.416425693797475</v>
      </c>
      <c r="O100" s="106">
        <f ca="true">N100*AVERAGEIF(O105:O116,"&gt;0")/100</f>
        <v>19.157199181358564</v>
      </c>
      <c r="P100" s="67">
        <f ca="true">N100*(100-AVERAGEIF(O105:O116,"&gt;0"))/100</f>
        <v>8.2592265124389126</v>
      </c>
      <c r="Q100" s="68">
        <f ca="true">100-(O100+P100+R100)</f>
        <v>38.398196004119278</v>
      </c>
      <c r="R100" s="69">
        <f ca="true">IF((N102+R102)&gt;100,R102*100/(N102+R102),R102)</f>
        <v>34.185378302083244</v>
      </c>
      <c r="S100" s="65">
        <f ca="true">IF((S102+W102)&gt;100,S102*100/(S102+W102),S102)</f>
        <v>56.031760216741688</v>
      </c>
      <c r="T100" s="106">
        <f ca="true">S100*AVERAGEIF(T105:T116,"&gt;0")/100</f>
        <v>42.55935099213464</v>
      </c>
      <c r="U100" s="67">
        <f ca="true">S100*(100-AVERAGEIF(T105:T116,"&gt;0"))/100</f>
        <v>13.47240922460705</v>
      </c>
      <c r="V100" s="68">
        <f ca="true">100-(T100+U100+W100)</f>
        <v>31.631424293842088</v>
      </c>
      <c r="W100" s="69">
        <f ca="true">IF((S102+W102)&gt;100,W102*100/(S102+W102),W102)</f>
        <v>12.336815489416228</v>
      </c>
      <c r="X100" s="65">
        <f ca="true">IF((X102+AB102)&gt;100,X102*100/(X102+AB102),X102)</f>
        <v>86.233314586262637</v>
      </c>
      <c r="Y100" s="106">
        <f ca="true">X100*AVERAGEIF(Y105:Y116,"&gt;0")/100</f>
        <v>72.169056639984177</v>
      </c>
      <c r="Z100" s="67">
        <f ca="true">X100*(100-AVERAGEIF(Y105:Y116,"&gt;0"))/100</f>
        <v>14.064257946278467</v>
      </c>
      <c r="AA100" s="68">
        <f ca="true">100-(Y100+Z100+AB100)</f>
        <v>13.022450714644165</v>
      </c>
      <c r="AB100" s="69">
        <f ca="true">IF((X102+AB102)&gt;100,AB102*100/(X102+AB102),AB102)</f>
        <v>0.74423469909317763</v>
      </c>
    </row>
    <row r="101" hidden="true" x14ac:dyDescent="0.2">
      <c r="A101" s="1595" t="s">
        <v>12</v>
      </c>
      <c r="B101" s="1596"/>
      <c r="C101" s="70">
        <f>MinRegYear(C99,C105:C116)</f>
        <v>2008</v>
      </c>
      <c r="D101" s="71">
        <f ca="true">IF(MAX(C105:C116)-MIN(C105:C116)&lt;5,AVERAGEIF(C105:C116,"&gt;0",D105:D116),
IF(FORECAST($C101,D$105:D$116,$C$105:$C$116)&lt;0,0,
IF(FORECAST($C101,D$105:D$116,$C$105:$C$116)&gt;100,100,
FORECAST($C101,D$105:D$116,$C$105:$C$116))))</f>
        <v>7.6725120494821688</v>
      </c>
      <c r="E101" s="72"/>
      <c r="F101" s="73"/>
      <c r="G101" s="73"/>
      <c r="H101" s="74">
        <f ca="true">IF(MAX(C105:C116)-MIN(C105:C116)&lt;5,AVERAGEIF(C105:C116,"&gt;0",H105:H116),
IF(FORECAST($C101,H$105:H$116,$C$105:$C$116)&lt;0,0,
IF(FORECAST($C101,H$105:H$116,$C$105:$C$116)&gt;100,100,
FORECAST($C101,H$105:H$116,$C$105:$C$116))))</f>
        <v>54.541150431032733</v>
      </c>
      <c r="I101" s="71">
        <f ca="true">IF(MAX(C105:C116)-MIN(C105:C116)&lt;5,AVERAGEIF(C105:C116,"&gt;0",I105:I116),
IF(FORECAST($C101,I$105:I$116,$C$105:$C$116)&lt;0,0,
IF(FORECAST($C101,I$105:I$116,$C$105:$C$116)&gt;100,100,
FORECAST($C101,I$105:I$116,$C$105:$C$116))))</f>
        <v>11.983306849396959</v>
      </c>
      <c r="J101" s="72"/>
      <c r="K101" s="73"/>
      <c r="L101" s="73"/>
      <c r="M101" s="74">
        <f ca="true">IF(MAX(C105:C116)-MIN(C105:C116)&lt;5,AVERAGEIF(C105:C116,"&gt;0",M105:M116),
IF(FORECAST($C101,M$105:M$116,$C$105:$C$116)&lt;0,0,
IF(FORECAST($C101,M$105:M$116,$C$105:$C$116)&gt;100,100,
FORECAST($C101,M$105:M$116,$C$105:$C$116))))</f>
        <v>49.856011371658774</v>
      </c>
      <c r="N101" s="71">
        <f ca="true">IF(MAX(C105:C116)-MIN(C105:C116)&lt;5,AVERAGEIF(C105:C116,"&gt;0",N105:N116),
IF(FORECAST($C101,N$105:N$116,$C$105:$C$116)&lt;0,0,
IF(FORECAST($C101,N$105:N$116,$C$105:$C$116)&gt;100,100,
FORECAST($C101,N$105:N$116,$C$105:$C$116))))</f>
        <v>27.416425693797475</v>
      </c>
      <c r="O101" s="72"/>
      <c r="P101" s="73"/>
      <c r="Q101" s="73"/>
      <c r="R101" s="74">
        <f ca="true">IF(MAX(C105:C116)-MIN(C105:C116)&lt;5,AVERAGEIF(C105:C116,"&gt;0",R105:R116),
IF(FORECAST($C101,R$105:R$116,$C$105:$C$116)&lt;0,0,
IF(FORECAST($C101,R$105:R$116,$C$105:$C$116)&gt;100,100,
FORECAST($C101,R$105:R$116,$C$105:$C$116))))</f>
        <v>34.185378302083244</v>
      </c>
      <c r="S101" s="71">
        <f ca="true">IF(MAX(C105:C116)-MIN(C105:C116)&lt;5,AVERAGEIF(C105:C116,"&gt;0",S105:S116),
IF(FORECAST($C101,S$105:S$116,$C$105:$C$116)&lt;0,0,
IF(FORECAST($C101,S$105:S$116,$C$105:$C$116)&gt;100,100,
FORECAST($C101,S$105:S$116,$C$105:$C$116))))</f>
        <v>56.031760216741688</v>
      </c>
      <c r="T101" s="72"/>
      <c r="U101" s="73"/>
      <c r="V101" s="73"/>
      <c r="W101" s="74">
        <f ca="true">IF(MAX(C105:C116)-MIN(C105:C116)&lt;5,AVERAGEIF(C105:C116,"&gt;0",W105:W116),
IF(FORECAST($C101,W$105:W$116,$C$105:$C$116)&lt;0,0,
IF(FORECAST($C101,W$105:W$116,$C$105:$C$116)&gt;100,100,
FORECAST($C101,W$105:W$116,$C$105:$C$116))))</f>
        <v>12.336815489416228</v>
      </c>
      <c r="X101" s="71">
        <f ca="true">IF(MAX(C105:C116)-MIN(C105:C116)&lt;5,AVERAGEIF(C105:C116,"&gt;0",X105:X116),
IF(FORECAST($C101,X$105:X$116,$C$105:$C$116)&lt;0,0,
IF(FORECAST($C101,X$105:X$116,$C$105:$C$116)&gt;100,100,
FORECAST($C101,X$105:X$116,$C$105:$C$116))))</f>
        <v>86.233314586262637</v>
      </c>
      <c r="Y101" s="72"/>
      <c r="Z101" s="73"/>
      <c r="AA101" s="73"/>
      <c r="AB101" s="74">
        <f ca="true">IF(MAX(C105:C116)-MIN(C105:C116)&lt;5,AVERAGEIF(C105:C116,"&gt;0",AB105:AB116),
IF(FORECAST($C101,AB$105:AB$116,$C$105:$C$116)&lt;0,0,
IF(FORECAST($C101,AB$105:AB$116,$C$105:$C$116)&gt;100,100,
FORECAST($C101,AB$105:AB$116,$C$105:$C$116))))</f>
        <v>0.74423469909317763</v>
      </c>
    </row>
    <row r="102" hidden="true" x14ac:dyDescent="0.2">
      <c r="A102" s="1597"/>
      <c r="B102" s="1598"/>
      <c r="C102" s="49">
        <f>MaxRegYear(C100,C105:C116)</f>
        <v>2016</v>
      </c>
      <c r="D102" s="75">
        <f ca="true">IF(MAX(C105:C116)-MIN(C105:C116)&lt;5,AVERAGEIF(C105:C116,"&gt;0",D105:D116),
IF(FORECAST($C102,D$105:D$116,$C$105:$C$116)&lt;0,0,
IF(FORECAST($C102,D$105:D$116,$C$105:$C$116)&gt;100,100,
FORECAST($C102,D$105:D$116,$C$105:$C$116))))</f>
        <v>7.6725120494821688</v>
      </c>
      <c r="E102" s="76"/>
      <c r="F102" s="77"/>
      <c r="G102" s="77"/>
      <c r="H102" s="78">
        <f ca="true">IF(MAX(C105:C116)-MIN(C105:C116)&lt;5,AVERAGEIF(C105:C116,"&gt;0",H105:H116),
IF(FORECAST($C102,H$105:H$116,$C$105:$C$116)&lt;0,0,
IF(FORECAST($C102,H$105:H$116,$C$105:$C$116)&gt;100,100,
FORECAST($C102,H$105:H$116,$C$105:$C$116))))</f>
        <v>54.541150431032733</v>
      </c>
      <c r="I102" s="75">
        <f ca="true">IF(MAX(C105:C116)-MIN(C105:C116)&lt;5,AVERAGEIF(C105:C116,"&gt;0",I105:I116),
IF(FORECAST($C102,I$105:I$116,$C$105:$C$116)&lt;0,0,
IF(FORECAST($C102,I$105:I$116,$C$105:$C$116)&gt;100,100,
FORECAST($C102,I$105:I$116,$C$105:$C$116))))</f>
        <v>11.983306849396959</v>
      </c>
      <c r="J102" s="76"/>
      <c r="K102" s="77"/>
      <c r="L102" s="77"/>
      <c r="M102" s="78">
        <f ca="true">IF(MAX(C105:C116)-MIN(C105:C116)&lt;5,AVERAGEIF(C105:C116,"&gt;0",M105:M116),
IF(FORECAST($C102,M$105:M$116,$C$105:$C$116)&lt;0,0,
IF(FORECAST($C102,M$105:M$116,$C$105:$C$116)&gt;100,100,
FORECAST($C102,M$105:M$116,$C$105:$C$116))))</f>
        <v>49.856011371658774</v>
      </c>
      <c r="N102" s="75">
        <f ca="true">IF(MAX(C105:C116)-MIN(C105:C116)&lt;5,AVERAGEIF(C105:C116,"&gt;0",N105:N116),
IF(FORECAST($C102,N$105:N$116,$C$105:$C$116)&lt;0,0,
IF(FORECAST($C102,N$105:N$116,$C$105:$C$116)&gt;100,100,
FORECAST($C102,N$105:N$116,$C$105:$C$116))))</f>
        <v>27.416425693797475</v>
      </c>
      <c r="O102" s="76"/>
      <c r="P102" s="77"/>
      <c r="Q102" s="77"/>
      <c r="R102" s="78">
        <f ca="true">IF(MAX(C105:C116)-MIN(C105:C116)&lt;5,AVERAGEIF(C105:C116,"&gt;0",R105:R116),
IF(FORECAST($C102,R$105:R$116,$C$105:$C$116)&lt;0,0,
IF(FORECAST($C102,R$105:R$116,$C$105:$C$116)&gt;100,100,
FORECAST($C102,R$105:R$116,$C$105:$C$116))))</f>
        <v>34.185378302083244</v>
      </c>
      <c r="S102" s="75">
        <f ca="true">IF(MAX(C105:C116)-MIN(C105:C116)&lt;5,AVERAGEIF(C105:C116,"&gt;0",S105:S116),
IF(FORECAST($C102,S$105:S$116,$C$105:$C$116)&lt;0,0,
IF(FORECAST($C102,S$105:S$116,$C$105:$C$116)&gt;100,100,
FORECAST($C102,S$105:S$116,$C$105:$C$116))))</f>
        <v>56.031760216741688</v>
      </c>
      <c r="T102" s="76"/>
      <c r="U102" s="77"/>
      <c r="V102" s="77"/>
      <c r="W102" s="78">
        <f ca="true">IF(MAX(C105:C116)-MIN(C105:C116)&lt;5,AVERAGEIF(C105:C116,"&gt;0",W105:W116),
IF(FORECAST($C102,W$105:W$116,$C$105:$C$116)&lt;0,0,
IF(FORECAST($C102,W$105:W$116,$C$105:$C$116)&gt;100,100,
FORECAST($C102,W$105:W$116,$C$105:$C$116))))</f>
        <v>12.336815489416228</v>
      </c>
      <c r="X102" s="75">
        <f ca="true">IF(MAX(C105:C116)-MIN(C105:C116)&lt;5,AVERAGEIF(C105:C116,"&gt;0",X105:X116),
IF(FORECAST($C102,X$105:X$116,$C$105:$C$116)&lt;0,0,
IF(FORECAST($C102,X$105:X$116,$C$105:$C$116)&gt;100,100,
FORECAST($C102,X$105:X$116,$C$105:$C$116))))</f>
        <v>86.233314586262637</v>
      </c>
      <c r="Y102" s="76"/>
      <c r="Z102" s="77"/>
      <c r="AA102" s="77"/>
      <c r="AB102" s="78">
        <f ca="true">IF(MAX(C105:C116)-MIN(C105:C116)&lt;5,AVERAGEIF(C105:C116,"&gt;0",AB105:AB116),
IF(FORECAST($C102,AB$105:AB$116,$C$105:$C$116)&lt;0,0,
IF(FORECAST($C102,AB$105:AB$116,$C$105:$C$116)&gt;100,100,
FORECAST($C102,AB$105:AB$116,$C$105:$C$116))))</f>
        <v>0.74423469909317763</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39" t="s">
        <v>135</v>
      </c>
      <c r="C105" s="440">
        <v>2010</v>
      </c>
      <c r="D105" s="1">
        <f t="shared" ref="D105:D116" ca="true" si="15">IF(ISERROR(INDIRECT(CONCATENATE($B105,"!C122"))),"",INDIRECT(CONCATENATE($B105,"!C122")))</f>
        <v>7.0945574226083776</v>
      </c>
      <c r="E105" s="88">
        <f t="shared" ref="E105:E116" ca="true" si="16">IF(ISERROR(INDIRECT(CONCATENATE($B105,"!C129"))),"",INDIRECT(CONCATENATE($B105,"!C129")))</f>
        <v>79.397065335591506</v>
      </c>
      <c r="F105" s="89"/>
      <c r="G105" s="89"/>
      <c r="H105" s="90">
        <f t="shared" ref="H105:H116" ca="true" si="17">IF(ISERROR(INDIRECT(CONCATENATE($B105,"!C127"))),"",INDIRECT(CONCATENATE($B105,"!C127")))</f>
        <v>54.904935665760171</v>
      </c>
      <c r="I105" s="1">
        <f t="shared" ref="I105:I116" ca="true" si="18">IF(ISERROR(INDIRECT(CONCATENATE($B105,"!D122"))),"",INDIRECT(CONCATENATE($B105,"!D122")))</f>
        <v>11.908210745276957</v>
      </c>
      <c r="J105" s="88">
        <f t="shared" ref="J105:J116" ca="true" si="19">IF(ISERROR(INDIRECT(CONCATENATE($B105,"!D129"))),"",INDIRECT(CONCATENATE($B105,"!D129")))</f>
        <v>71.894101569411802</v>
      </c>
      <c r="K105" s="89"/>
      <c r="L105" s="89"/>
      <c r="M105" s="90">
        <f t="shared" ref="M105:M116" ca="true" si="20">IF(ISERROR(INDIRECT(CONCATENATE($B105,"!D127"))),"",INDIRECT(CONCATENATE($B105,"!D127")))</f>
        <v>51.012407384711132</v>
      </c>
      <c r="N105" s="1">
        <f t="shared" ref="N105:N116" ca="true" si="21">IF(ISERROR(INDIRECT(CONCATENATE($B105,"!E122"))),"",INDIRECT(CONCATENATE($B105,"!E122")))</f>
        <v>25.321895895318118</v>
      </c>
      <c r="O105" s="88">
        <f t="shared" ref="O105:O116" ca="true" si="22">IF(ISERROR(INDIRECT(CONCATENATE($B105,"!E129"))),"",INDIRECT(CONCATENATE($B105,"!E129")))</f>
        <v>64.832030702930894</v>
      </c>
      <c r="P105" s="89"/>
      <c r="Q105" s="89"/>
      <c r="R105" s="90">
        <f t="shared" ref="R105:R116" ca="true" si="23">IF(ISERROR(INDIRECT(CONCATENATE($B105,"!E127"))),"",INDIRECT(CONCATENATE($B105,"!E127")))</f>
        <v>37.126973203087708</v>
      </c>
      <c r="S105" s="1">
        <f t="shared" ref="S105:S116" ca="true" si="24">IF(ISERROR(INDIRECT(CONCATENATE($B105,"!F122"))),"",INDIRECT(CONCATENATE($B105,"!F122")))</f>
        <v>49.864122793730317</v>
      </c>
      <c r="T105" s="88">
        <f t="shared" ref="T105:T116" ca="true" si="25">IF(ISERROR(INDIRECT(CONCATENATE($B105,"!F129"))),"",INDIRECT(CONCATENATE($B105,"!F129")))</f>
        <v>76.924592538776551</v>
      </c>
      <c r="U105" s="89"/>
      <c r="V105" s="89"/>
      <c r="W105" s="90">
        <f t="shared" ref="W105:W116" ca="true" si="26">IF(ISERROR(INDIRECT(CONCATENATE($B105,"!F127"))),"",INDIRECT(CONCATENATE($B105,"!F127")))</f>
        <v>13.219994982110975</v>
      </c>
      <c r="X105" s="1">
        <f t="shared" ref="X105:X116" ca="true" si="27">IF(ISERROR(INDIRECT(CONCATENATE($B105,"!G122"))),"",INDIRECT(CONCATENATE($B105,"!G122")))</f>
        <v>80.964936492274475</v>
      </c>
      <c r="Y105" s="88">
        <f t="shared" ref="Y105:Y116" ca="true" si="28">IF(ISERROR(INDIRECT(CONCATENATE($B105,"!G129"))),"",INDIRECT(CONCATENATE($B105,"!G129")))</f>
        <v>81.715850582822156</v>
      </c>
      <c r="Z105" s="89"/>
      <c r="AA105" s="89"/>
      <c r="AB105" s="90">
        <f t="shared" ref="AB105:AB116" ca="true" si="29">IF(ISERROR(INDIRECT(CONCATENATE($B105,"!G2127"))),"",INDIRECT(CONCATENATE($B105,"!G127")))</f>
        <v>1.0538234683363299</v>
      </c>
    </row>
    <row r="106" x14ac:dyDescent="0.2">
      <c r="A106" s="87"/>
      <c r="B106" s="441" t="s">
        <v>292</v>
      </c>
      <c r="C106" s="442">
        <v>2014</v>
      </c>
      <c r="D106" s="2">
        <f t="shared" ca="true" si="15"/>
        <v>8.2504666763559609</v>
      </c>
      <c r="E106" s="91">
        <f t="shared" ca="true" si="16"/>
        <v>88.286156439581291</v>
      </c>
      <c r="F106" s="89"/>
      <c r="G106" s="89"/>
      <c r="H106" s="92">
        <f t="shared" ca="true" si="17"/>
        <v>54.177365196305303</v>
      </c>
      <c r="I106" s="2">
        <f t="shared" ca="true" si="18"/>
        <v>12.058402953516961</v>
      </c>
      <c r="J106" s="91">
        <f t="shared" ca="true" si="19"/>
        <v>73.303276759304026</v>
      </c>
      <c r="K106" s="89"/>
      <c r="L106" s="89"/>
      <c r="M106" s="92">
        <f t="shared" ca="true" si="20"/>
        <v>48.699615358606415</v>
      </c>
      <c r="N106" s="2">
        <f t="shared" ca="true" si="21"/>
        <v>29.510955492276832</v>
      </c>
      <c r="O106" s="91">
        <f t="shared" ca="true" si="22"/>
        <v>74.917763054411935</v>
      </c>
      <c r="P106" s="89"/>
      <c r="Q106" s="89"/>
      <c r="R106" s="92">
        <f t="shared" ca="true" si="23"/>
        <v>31.24378340107878</v>
      </c>
      <c r="S106" s="2">
        <f t="shared" ca="true" si="24"/>
        <v>62.199397639753052</v>
      </c>
      <c r="T106" s="91">
        <f t="shared" ca="true" si="25"/>
        <v>74.986933451150733</v>
      </c>
      <c r="U106" s="89"/>
      <c r="V106" s="89"/>
      <c r="W106" s="92">
        <f t="shared" ca="true" si="26"/>
        <v>11.453635996721481</v>
      </c>
      <c r="X106" s="2">
        <f t="shared" ca="true" si="27"/>
        <v>91.501692680250798</v>
      </c>
      <c r="Y106" s="91">
        <f t="shared" ca="true" si="28"/>
        <v>85.66506707352184</v>
      </c>
      <c r="Z106" s="89"/>
      <c r="AA106" s="89"/>
      <c r="AB106" s="92">
        <f t="shared" ca="true" si="29"/>
        <v>0.43464592985002537</v>
      </c>
    </row>
    <row r="107" x14ac:dyDescent="0.2">
      <c r="A107" s="87"/>
      <c r="B107" s="441"/>
      <c r="C107" s="442"/>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441"/>
      <c r="C108" s="442"/>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41"/>
      <c r="C109" s="442"/>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41"/>
      <c r="C110" s="442"/>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41"/>
      <c r="C111" s="442"/>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41"/>
      <c r="C112" s="442"/>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41"/>
      <c r="C113" s="442"/>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41"/>
      <c r="C114" s="442"/>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41"/>
      <c r="C115" s="442"/>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43"/>
      <c r="C116" s="444"/>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564" t="str">
        <f>CONCATENATE("National use of sanitation facilities, ",C99,"–",C100)</f>
        <v>National use of sanitation facilities, 2006–2018</v>
      </c>
      <c r="C118" s="1565"/>
      <c r="D118" s="1565"/>
      <c r="E118" s="1565"/>
      <c r="F118" s="1565"/>
      <c r="G118" s="1565"/>
      <c r="H118" s="1565"/>
      <c r="I118" s="1565"/>
      <c r="J118" s="1565"/>
      <c r="K118" s="1565"/>
      <c r="L118" s="1565"/>
      <c r="N118" s="98"/>
      <c r="O118" s="98"/>
      <c r="P118" s="98"/>
      <c r="Q118" s="98"/>
      <c r="R118" s="98"/>
      <c r="S118" s="1588" t="s">
        <v>11</v>
      </c>
      <c r="T118" s="1589"/>
      <c r="U118" s="1589"/>
      <c r="V118" s="1589"/>
      <c r="W118" s="1590"/>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1586" t="s">
        <v>6</v>
      </c>
      <c r="B197" s="1586"/>
      <c r="C197" s="1586"/>
      <c r="D197" s="1583" t="s">
        <v>0</v>
      </c>
      <c r="E197" s="1584"/>
      <c r="F197" s="1584"/>
      <c r="G197" s="1584"/>
      <c r="H197" s="1585"/>
      <c r="I197" s="1583" t="s">
        <v>1</v>
      </c>
      <c r="J197" s="1584"/>
      <c r="K197" s="1584"/>
      <c r="L197" s="1584"/>
      <c r="M197" s="1585"/>
      <c r="N197" s="1583" t="s">
        <v>2</v>
      </c>
      <c r="O197" s="1584"/>
      <c r="P197" s="1584"/>
      <c r="Q197" s="1584"/>
      <c r="R197" s="1585"/>
      <c r="S197" s="1583" t="s">
        <v>3</v>
      </c>
      <c r="T197" s="1584"/>
      <c r="U197" s="1584"/>
      <c r="V197" s="1584"/>
      <c r="W197" s="1585"/>
      <c r="X197" s="1583" t="s">
        <v>4</v>
      </c>
      <c r="Y197" s="1584"/>
      <c r="Z197" s="1584"/>
      <c r="AA197" s="1584"/>
      <c r="AB197" s="1585"/>
    </row>
    <row r="198" s="44" customFormat="true" ht="22.5" customHeight="true" x14ac:dyDescent="0.2">
      <c r="A198" s="1599"/>
      <c r="B198" s="1599"/>
      <c r="C198" s="1599"/>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1591" t="s">
        <v>10</v>
      </c>
      <c r="B199" s="1592"/>
      <c r="C199" s="209">
        <v>2006</v>
      </c>
      <c r="D199" s="56">
        <f ca="true">IF((D201+H201)&gt;100,D201*100/(D201+H201),D201)</f>
        <v>23.610873910052256</v>
      </c>
      <c r="E199" s="105">
        <f ca="true">D199*AVERAGEIF(E205:E216,"&gt;0")/100</f>
        <v>16.610387090085425</v>
      </c>
      <c r="F199" s="58">
        <f ca="true">D199*(100-AVERAGEIF(E205:E216,"&gt;0"))/100</f>
        <v>7.0004868199668291</v>
      </c>
      <c r="G199" s="59">
        <f ca="true">100-(E199+F199+H199)</f>
        <v>54.59549656576602</v>
      </c>
      <c r="H199" s="60">
        <f ca="true">IF((D201+H201)&gt;100,H201*100/(D201+H201),H201)</f>
        <v>21.793629524181725</v>
      </c>
      <c r="I199" s="56">
        <f ca="true">IF((I201+M201)&gt;100,I201*100/(I201+M201),I201)</f>
        <v>48.190836800571432</v>
      </c>
      <c r="J199" s="105">
        <f ca="true">I199*AVERAGEIF(J205:J216,"&gt;0")/100</f>
        <v>36.081699351528776</v>
      </c>
      <c r="K199" s="61">
        <f ca="true">I199*(100-AVERAGEIF(J205:J216,"&gt;0"))/100</f>
        <v>12.109137449042658</v>
      </c>
      <c r="L199" s="62">
        <f ca="true">100-(J199+K199+M199)</f>
        <v>42.976846614079982</v>
      </c>
      <c r="M199" s="63">
        <f ca="true">IF((I201+M201)&gt;100,M201*100/(I201+M201),M201)</f>
        <v>8.8323165853485879</v>
      </c>
      <c r="N199" s="56">
        <f ca="true">IF((N201+R201)&gt;100,N201*100/(N201+R201),N201)</f>
        <v>69.450108281335929</v>
      </c>
      <c r="O199" s="105">
        <f ca="true">N199*AVERAGEIF(O205:O216,"&gt;0")/100</f>
        <v>54.892921148684252</v>
      </c>
      <c r="P199" s="61">
        <f ca="true">N199*(100-AVERAGEIF(O205:O216,"&gt;0"))/100</f>
        <v>14.557187132651677</v>
      </c>
      <c r="Q199" s="62">
        <f ca="true">100-(O199+P199+R199)</f>
        <v>28.384381682758203</v>
      </c>
      <c r="R199" s="63">
        <f ca="true">IF((N201+R201)&gt;100,R201*100/(N201+R201),R201)</f>
        <v>2.1655100359058652</v>
      </c>
      <c r="S199" s="56">
        <f ca="true">IF((S201+W201)&gt;100,S201*100/(S201+W201),S201)</f>
        <v>86.181876172530337</v>
      </c>
      <c r="T199" s="105">
        <f ca="true">S199*AVERAGEIF(T205:T216,"&gt;0")/100</f>
        <v>67.511732352529265</v>
      </c>
      <c r="U199" s="61">
        <f ca="true">S199*(100-AVERAGEIF(T205:T216,"&gt;0"))/100</f>
        <v>18.670143820001073</v>
      </c>
      <c r="V199" s="62">
        <f ca="true">100-(T199+U199+W199)</f>
        <v>13.747253096514655</v>
      </c>
      <c r="W199" s="63">
        <f ca="true">IF((S201+W201)&gt;100,W201*100/(S201+W201),W201)</f>
        <v>7.0870730955012243E-2</v>
      </c>
      <c r="X199" s="56">
        <f ca="true">IF((X201+AB201)&gt;100,X201*100/(X201+AB201),X201)</f>
        <v>94.987351588746947</v>
      </c>
      <c r="Y199" s="105">
        <f ca="true">X199*AVERAGEIF(Y205:Y216,"&gt;0")/100</f>
        <v>82.951228820665804</v>
      </c>
      <c r="Z199" s="61">
        <f ca="true">X199*(100-AVERAGEIF(Y205:Y216,"&gt;0"))/100</f>
        <v>12.036122768081142</v>
      </c>
      <c r="AA199" s="62">
        <f ca="true">100-(Y199+Z199+AB199)</f>
        <v>4.8554195872788029</v>
      </c>
      <c r="AB199" s="63">
        <f ca="true">IF((X201+AB201)&gt;100,AB201*100/(X201+AB201),AB201)</f>
        <v>0.15722882397424467</v>
      </c>
    </row>
    <row r="200" s="64" customFormat="true" ht="15" customHeight="true" x14ac:dyDescent="0.2">
      <c r="A200" s="1593"/>
      <c r="B200" s="1594"/>
      <c r="C200" s="210">
        <v>2018</v>
      </c>
      <c r="D200" s="65">
        <f ca="true">IF((D202+H202)&gt;100,D202*100/(D202+H202),D202)</f>
        <v>23.610873910052256</v>
      </c>
      <c r="E200" s="106">
        <f ca="true">D200*AVERAGEIF(E205:E216,"&gt;0")/100</f>
        <v>16.610387090085425</v>
      </c>
      <c r="F200" s="67">
        <f ca="true">D200*(100-AVERAGEIF(E205:E216,"&gt;0"))/100</f>
        <v>7.0004868199668291</v>
      </c>
      <c r="G200" s="68">
        <f ca="true">100-(E200+F200+H200)</f>
        <v>54.59549656576602</v>
      </c>
      <c r="H200" s="69">
        <f ca="true">IF((D202+H202)&gt;100,H202*100/(D202+H202),H202)</f>
        <v>21.793629524181725</v>
      </c>
      <c r="I200" s="65">
        <f ca="true">IF((I202+M202)&gt;100,I202*100/(I202+M202),I202)</f>
        <v>48.190836800571432</v>
      </c>
      <c r="J200" s="106">
        <f ca="true">I200*AVERAGEIF(J205:J216,"&gt;0")/100</f>
        <v>36.081699351528776</v>
      </c>
      <c r="K200" s="67">
        <f ca="true">I200*(100-AVERAGEIF(J205:J216,"&gt;0"))/100</f>
        <v>12.109137449042658</v>
      </c>
      <c r="L200" s="68">
        <f ca="true">100-(J200+K200+M200)</f>
        <v>42.976846614079982</v>
      </c>
      <c r="M200" s="69">
        <f ca="true">IF((I202+M202)&gt;100,M202*100/(I202+M202),M202)</f>
        <v>8.8323165853485879</v>
      </c>
      <c r="N200" s="65">
        <f ca="true">IF((N202+R202)&gt;100,N202*100/(N202+R202),N202)</f>
        <v>69.450108281335929</v>
      </c>
      <c r="O200" s="106">
        <f ca="true">N200*AVERAGEIF(O205:O216,"&gt;0")/100</f>
        <v>54.892921148684252</v>
      </c>
      <c r="P200" s="67">
        <f ca="true">N200*(100-AVERAGEIF(O205:O216,"&gt;0"))/100</f>
        <v>14.557187132651677</v>
      </c>
      <c r="Q200" s="68">
        <f ca="true">100-(O200+P200+R200)</f>
        <v>28.384381682758203</v>
      </c>
      <c r="R200" s="69">
        <f ca="true">IF((N202+R202)&gt;100,R202*100/(N202+R202),R202)</f>
        <v>2.1655100359058652</v>
      </c>
      <c r="S200" s="65">
        <f ca="true">IF((S202+W202)&gt;100,S202*100/(S202+W202),S202)</f>
        <v>86.181876172530337</v>
      </c>
      <c r="T200" s="106">
        <f ca="true">S200*AVERAGEIF(T205:T216,"&gt;0")/100</f>
        <v>67.511732352529265</v>
      </c>
      <c r="U200" s="67">
        <f ca="true">S200*(100-AVERAGEIF(T205:T216,"&gt;0"))/100</f>
        <v>18.670143820001073</v>
      </c>
      <c r="V200" s="68">
        <f ca="true">100-(T200+U200+W200)</f>
        <v>13.747253096514655</v>
      </c>
      <c r="W200" s="69">
        <f ca="true">IF((S202+W202)&gt;100,W202*100/(S202+W202),W202)</f>
        <v>7.0870730955012243E-2</v>
      </c>
      <c r="X200" s="65">
        <f ca="true">IF((X202+AB202)&gt;100,X202*100/(X202+AB202),X202)</f>
        <v>94.987351588746947</v>
      </c>
      <c r="Y200" s="106">
        <f ca="true">X200*AVERAGEIF(Y205:Y216,"&gt;0")/100</f>
        <v>82.951228820665804</v>
      </c>
      <c r="Z200" s="67">
        <f ca="true">X200*(100-AVERAGEIF(Y205:Y216,"&gt;0"))/100</f>
        <v>12.036122768081142</v>
      </c>
      <c r="AA200" s="68">
        <f ca="true">100-(Y200+Z200+AB200)</f>
        <v>4.8554195872788029</v>
      </c>
      <c r="AB200" s="69">
        <f ca="true">IF((X202+AB202)&gt;100,AB202*100/(X202+AB202),AB202)</f>
        <v>0.15722882397424467</v>
      </c>
    </row>
    <row r="201" hidden="true" x14ac:dyDescent="0.2">
      <c r="A201" s="1595" t="s">
        <v>12</v>
      </c>
      <c r="B201" s="1596"/>
      <c r="C201" s="70">
        <f>MinRegYear(C199,C205:C216)</f>
        <v>2008</v>
      </c>
      <c r="D201" s="71">
        <f ca="true">IF(MAX(C205:C216)-MIN(C205:C216)&lt;5,AVERAGEIF(C205:C216,"&gt;0",D205:D216),
IF(FORECAST($C201,D$205:D$216,$C$205:$C$216)&lt;0,0,
IF(FORECAST($C201,D$205:D$216,$C$205:$C$216)&gt;100,100,
FORECAST($C201,D$205:D$216,$C$205:$C$216))))</f>
        <v>23.610873910052256</v>
      </c>
      <c r="E201" s="72"/>
      <c r="F201" s="73"/>
      <c r="G201" s="73"/>
      <c r="H201" s="74">
        <f ca="true">IF(MAX(C205:C216)-MIN(C205:C216)&lt;5,AVERAGEIF(C205:C216,"&gt;0",H205:H216),
IF(FORECAST($C201,H$205:H$216,$C$205:$C$216)&lt;0,0,
IF(FORECAST($C201,H$205:H$216,$C$205:$C$216)&gt;100,100,
FORECAST($C201,H$205:H$216,$C$205:$C$216))))</f>
        <v>21.793629524181725</v>
      </c>
      <c r="I201" s="71">
        <f ca="true">IF(MAX(C205:C216)-MIN(C205:C216)&lt;5,AVERAGEIF(C205:C216,"&gt;0",I205:I216),
IF(FORECAST($C201,I$205:I$216,$C$205:$C$216)&lt;0,0,
IF(FORECAST($C201,I$205:I$216,$C$205:$C$216)&gt;100,100,
FORECAST($C201,I$205:I$216,$C$205:$C$216))))</f>
        <v>48.190836800571432</v>
      </c>
      <c r="J201" s="72"/>
      <c r="K201" s="73"/>
      <c r="L201" s="73"/>
      <c r="M201" s="74">
        <f ca="true">IF(MAX(C205:C216)-MIN(C205:C216)&lt;5,AVERAGEIF(C205:C216,"&gt;0",M205:M216),
IF(FORECAST($C201,M$205:M$216,$C$205:$C$216)&lt;0,0,
IF(FORECAST($C201,M$205:M$216,$C$205:$C$216)&gt;100,100,
FORECAST($C201,M$205:M$216,$C$205:$C$216))))</f>
        <v>8.8323165853485879</v>
      </c>
      <c r="N201" s="71">
        <f ca="true">IF(MAX(C205:C216)-MIN(C205:C216)&lt;5,AVERAGEIF(C205:C216,"&gt;0",N205:N216),
IF(FORECAST($C201,N$205:N$216,$C$205:$C$216)&lt;0,0,
IF(FORECAST($C201,N$205:N$216,$C$205:$C$216)&gt;100,100,
FORECAST($C201,N$205:N$216,$C$205:$C$216))))</f>
        <v>69.450108281335929</v>
      </c>
      <c r="O201" s="72"/>
      <c r="P201" s="73"/>
      <c r="Q201" s="73"/>
      <c r="R201" s="74">
        <f ca="true">IF(MAX(C205:C216)-MIN(C205:C216)&lt;5,AVERAGEIF(C205:C216,"&gt;0",R205:R216),
IF(FORECAST($C201,R$205:R$216,$C$205:$C$216)&lt;0,0,
IF(FORECAST($C201,R$205:R$216,$C$205:$C$216)&gt;100,100,
FORECAST($C201,R$205:R$216,$C$205:$C$216))))</f>
        <v>2.1655100359058652</v>
      </c>
      <c r="S201" s="71">
        <f ca="true">IF(MAX(C205:C216)-MIN(C205:C216)&lt;5,AVERAGEIF(C205:C216,"&gt;0",S205:S216),
IF(FORECAST($C201,S$205:S$216,$C$205:$C$216)&lt;0,0,
IF(FORECAST($C201,S$205:S$216,$C$205:$C$216)&gt;100,100,
FORECAST($C201,S$205:S$216,$C$205:$C$216))))</f>
        <v>86.181876172530337</v>
      </c>
      <c r="T201" s="72"/>
      <c r="U201" s="73"/>
      <c r="V201" s="73"/>
      <c r="W201" s="74">
        <f ca="true">IF(MAX(C205:C216)-MIN(C205:C216)&lt;5,AVERAGEIF(C205:C216,"&gt;0",W205:W216),
IF(FORECAST($C201,W$205:W$216,$C$205:$C$216)&lt;0,0,
IF(FORECAST($C201,W$205:W$216,$C$205:$C$216)&gt;100,100,
FORECAST($C201,W$205:W$216,$C$205:$C$216))))</f>
        <v>7.0870730955012243E-2</v>
      </c>
      <c r="X201" s="71">
        <f ca="true">IF(MAX(C205:C216)-MIN(C205:C216)&lt;5,AVERAGEIF(C205:C216,"&gt;0",X205:X216),
IF(FORECAST($C201,X$205:X$216,$C$205:$C$216)&lt;0,0,
IF(FORECAST($C201,X$205:X$216,$C$205:$C$216)&gt;100,100,
FORECAST($C201,X$205:X$216,$C$205:$C$216))))</f>
        <v>94.987351588746947</v>
      </c>
      <c r="Y201" s="72"/>
      <c r="Z201" s="73"/>
      <c r="AA201" s="73"/>
      <c r="AB201" s="74">
        <f ca="true">IF(MAX(C205:C216)-MIN(C205:C216)&lt;5,AVERAGEIF(C205:C216,"&gt;0",AB205:AB216),
IF(FORECAST($C201,AB$205:AB$216,$C$205:$C$216)&lt;0,0,
IF(FORECAST($C201,AB$205:AB$216,$C$205:$C$216)&gt;100,100,
FORECAST($C201,AB$205:AB$216,$C$205:$C$216))))</f>
        <v>0.15722882397424467</v>
      </c>
    </row>
    <row r="202" hidden="true" x14ac:dyDescent="0.2">
      <c r="A202" s="1597"/>
      <c r="B202" s="1598"/>
      <c r="C202" s="49">
        <f>MaxRegYear(C200,C205:C216)</f>
        <v>2016</v>
      </c>
      <c r="D202" s="75">
        <f ca="true">IF(MAX(C205:C216)-MIN(C205:C216)&lt;5,AVERAGEIF(C205:C216,"&gt;0",D205:D216),
IF(FORECAST($C202,D$205:D$216,$C$205:$C$216)&lt;0,0,
IF(FORECAST($C202,D$205:D$216,$C$205:$C$216)&gt;100,100,
FORECAST($C202,D$205:D$216,$C$205:$C$216))))</f>
        <v>23.610873910052256</v>
      </c>
      <c r="E202" s="76"/>
      <c r="F202" s="77"/>
      <c r="G202" s="77"/>
      <c r="H202" s="78">
        <f ca="true">IF(MAX(C205:C216)-MIN(C205:C216)&lt;5,AVERAGEIF(C205:C216,"&gt;0",H205:H216),
IF(FORECAST($C202,H$205:H$216,$C$205:$C$216)&lt;0,0,
IF(FORECAST($C202,H$205:H$216,$C$205:$C$216)&gt;100,100,
FORECAST($C202,H$205:H$216,$C$205:$C$216))))</f>
        <v>21.793629524181725</v>
      </c>
      <c r="I202" s="75">
        <f ca="true">IF(MAX(C205:C216)-MIN(C205:C216)&lt;5,AVERAGEIF(C205:C216,"&gt;0",I205:I216),
IF(FORECAST($C202,I$205:I$216,$C$205:$C$216)&lt;0,0,
IF(FORECAST($C202,I$205:I$216,$C$205:$C$216)&gt;100,100,
FORECAST($C202,I$205:I$216,$C$205:$C$216))))</f>
        <v>48.190836800571432</v>
      </c>
      <c r="J202" s="76"/>
      <c r="K202" s="77"/>
      <c r="L202" s="77"/>
      <c r="M202" s="78">
        <f ca="true">IF(MAX(C205:C216)-MIN(C205:C216)&lt;5,AVERAGEIF(C205:C216,"&gt;0",M205:M216),
IF(FORECAST($C202,M$205:M$216,$C$205:$C$216)&lt;0,0,
IF(FORECAST($C202,M$205:M$216,$C$205:$C$216)&gt;100,100,
FORECAST($C202,M$205:M$216,$C$205:$C$216))))</f>
        <v>8.8323165853485879</v>
      </c>
      <c r="N202" s="75">
        <f ca="true">IF(MAX(C205:C216)-MIN(C205:C216)&lt;5,AVERAGEIF(C205:C216,"&gt;0",N205:N216),
IF(FORECAST($C202,N$205:N$216,$C$205:$C$216)&lt;0,0,
IF(FORECAST($C202,N$205:N$216,$C$205:$C$216)&gt;100,100,
FORECAST($C202,N$205:N$216,$C$205:$C$216))))</f>
        <v>69.450108281335929</v>
      </c>
      <c r="O202" s="76"/>
      <c r="P202" s="77"/>
      <c r="Q202" s="77"/>
      <c r="R202" s="78">
        <f ca="true">IF(MAX(C205:C216)-MIN(C205:C216)&lt;5,AVERAGEIF(C205:C216,"&gt;0",R205:R216),
IF(FORECAST($C202,R$205:R$216,$C$205:$C$216)&lt;0,0,
IF(FORECAST($C202,R$205:R$216,$C$205:$C$216)&gt;100,100,
FORECAST($C202,R$205:R$216,$C$205:$C$216))))</f>
        <v>2.1655100359058652</v>
      </c>
      <c r="S202" s="75">
        <f ca="true">IF(MAX(C205:C216)-MIN(C205:C216)&lt;5,AVERAGEIF(C205:C216,"&gt;0",S205:S216),
IF(FORECAST($C202,S$205:S$216,$C$205:$C$216)&lt;0,0,
IF(FORECAST($C202,S$205:S$216,$C$205:$C$216)&gt;100,100,
FORECAST($C202,S$205:S$216,$C$205:$C$216))))</f>
        <v>86.181876172530337</v>
      </c>
      <c r="T202" s="76"/>
      <c r="U202" s="77"/>
      <c r="V202" s="77"/>
      <c r="W202" s="78">
        <f ca="true">IF(MAX(C205:C216)-MIN(C205:C216)&lt;5,AVERAGEIF(C205:C216,"&gt;0",W205:W216),
IF(FORECAST($C202,W$205:W$216,$C$205:$C$216)&lt;0,0,
IF(FORECAST($C202,W$205:W$216,$C$205:$C$216)&gt;100,100,
FORECAST($C202,W$205:W$216,$C$205:$C$216))))</f>
        <v>7.0870730955012243E-2</v>
      </c>
      <c r="X202" s="75">
        <f ca="true">IF(MAX(C205:C216)-MIN(C205:C216)&lt;5,AVERAGEIF(C205:C216,"&gt;0",X205:X216),
IF(FORECAST($C202,X$205:X$216,$C$205:$C$216)&lt;0,0,
IF(FORECAST($C202,X$205:X$216,$C$205:$C$216)&gt;100,100,
FORECAST($C202,X$205:X$216,$C$205:$C$216))))</f>
        <v>94.987351588746947</v>
      </c>
      <c r="Y202" s="76"/>
      <c r="Z202" s="77"/>
      <c r="AA202" s="77"/>
      <c r="AB202" s="78">
        <f ca="true">IF(MAX(C205:C216)-MIN(C205:C216)&lt;5,AVERAGEIF(C205:C216,"&gt;0",AB205:AB216),
IF(FORECAST($C202,AB$205:AB$216,$C$205:$C$216)&lt;0,0,
IF(FORECAST($C202,AB$205:AB$216,$C$205:$C$216)&gt;100,100,
FORECAST($C202,AB$205:AB$216,$C$205:$C$216))))</f>
        <v>0.15722882397424467</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39" t="s">
        <v>135</v>
      </c>
      <c r="C205" s="440">
        <v>2010</v>
      </c>
      <c r="D205" s="1">
        <f t="shared" ref="D205:D216" ca="true" si="30">IF(ISERROR(INDIRECT(CONCATENATE($B205,"!H122"))),"",INDIRECT(CONCATENATE($B205,"!H122")))</f>
        <v>24.75297845244561</v>
      </c>
      <c r="E205" s="91">
        <f t="shared" ref="E205:E216" ca="true" si="31">IF(ISERROR(INDIRECT(CONCATENATE($B205,"!H129"))),"",INDIRECT(CONCATENATE($B205,"!H129")))</f>
        <v>61.367599735587461</v>
      </c>
      <c r="F205" s="89"/>
      <c r="G205" s="89"/>
      <c r="H205" s="90">
        <f t="shared" ref="H205:H216" ca="true" si="32">IF(ISERROR(INDIRECT(CONCATENATE($B205,"!H127"))),"",INDIRECT(CONCATENATE($B205,"!H127")))</f>
        <v>25.191822013443183</v>
      </c>
      <c r="I205" s="1">
        <f t="shared" ref="I205:I216" ca="true" si="33">IF(ISERROR(INDIRECT(CONCATENATE($B205,"!I122"))),"",INDIRECT(CONCATENATE($B205,"!I122")))</f>
        <v>39.247103036157768</v>
      </c>
      <c r="J205" s="91">
        <f t="shared" ref="J205:J216" ca="true" si="34">IF(ISERROR(INDIRECT(CONCATENATE($B205,"!I129"))),"",INDIRECT(CONCATENATE($B205,"!I129")))</f>
        <v>71.296724633636316</v>
      </c>
      <c r="K205" s="89"/>
      <c r="L205" s="89"/>
      <c r="M205" s="90">
        <f t="shared" ref="M205:M216" ca="true" si="35">IF(ISERROR(INDIRECT(CONCATENATE($B205,"!I127"))),"",INDIRECT(CONCATENATE($B205,"!I127")))</f>
        <v>12.508173323673869</v>
      </c>
      <c r="N205" s="1">
        <f t="shared" ref="N205:N216" ca="true" si="36">IF(ISERROR(INDIRECT(CONCATENATE($B205,"!J122"))),"",INDIRECT(CONCATENATE($B205,"!J122")))</f>
        <v>63.077517017302576</v>
      </c>
      <c r="O205" s="91">
        <f t="shared" ref="O205:O216" ca="true" si="37">IF(ISERROR(INDIRECT(CONCATENATE($B205,"!J129"))),"",INDIRECT(CONCATENATE($B205,"!J129")))</f>
        <v>79.399897362342358</v>
      </c>
      <c r="P205" s="89"/>
      <c r="Q205" s="89"/>
      <c r="R205" s="90">
        <f t="shared" ref="R205:R216" ca="true" si="38">IF(ISERROR(INDIRECT(CONCATENATE($B205,"!J127"))),"",INDIRECT(CONCATENATE($B205,"!J127")))</f>
        <v>2.9476139538873145</v>
      </c>
      <c r="S205" s="1">
        <f t="shared" ref="S205:S216" ca="true" si="39">IF(ISERROR(INDIRECT(CONCATENATE($B205,"!K122"))),"",INDIRECT(CONCATENATE($B205,"!K122")))</f>
        <v>81.055454373937181</v>
      </c>
      <c r="T205" s="91">
        <f t="shared" ref="T205:T216" ca="true" si="40">IF(ISERROR(INDIRECT(CONCATENATE($B205,"!K129"))),"",INDIRECT(CONCATENATE($B205,"!K129")))</f>
        <v>74.676387605466147</v>
      </c>
      <c r="U205" s="89"/>
      <c r="V205" s="89"/>
      <c r="W205" s="90">
        <f t="shared" ref="W205:W216" ca="true" si="41">IF(ISERROR(INDIRECT(CONCATENATE($B205,"!K127"))),"",INDIRECT(CONCATENATE($B205,"!K127")))</f>
        <v>3.7485979471901534E-2</v>
      </c>
      <c r="X205" s="1">
        <f t="shared" ref="X205:X216" ca="true" si="42">IF(ISERROR(INDIRECT(CONCATENATE($B205,"!L122"))),"",INDIRECT(CONCATENATE($B205,"!L122")))</f>
        <v>92.927254815768435</v>
      </c>
      <c r="Y205" s="91">
        <f t="shared" ref="Y205:Y216" ca="true" si="43">IF(ISERROR(INDIRECT(CONCATENATE($B205,"!L129"))),"",INDIRECT(CONCATENATE($B205,"!L129")))</f>
        <v>86.606227852923851</v>
      </c>
      <c r="Z205" s="89"/>
      <c r="AA205" s="89"/>
      <c r="AB205" s="90">
        <f t="shared" ref="AB205:AB216" ca="true" si="44">IF(ISERROR(INDIRECT(CONCATENATE($B205,"!L2127"))),"",INDIRECT(CONCATENATE($B205,"!L127")))</f>
        <v>0.31445764794848935</v>
      </c>
    </row>
    <row r="206" x14ac:dyDescent="0.2">
      <c r="A206" s="87"/>
      <c r="B206" s="441" t="s">
        <v>292</v>
      </c>
      <c r="C206" s="442">
        <v>2014</v>
      </c>
      <c r="D206" s="2">
        <f t="shared" ca="true" si="30"/>
        <v>22.468769367658904</v>
      </c>
      <c r="E206" s="91">
        <f t="shared" ca="true" si="31"/>
        <v>79.333563240117627</v>
      </c>
      <c r="F206" s="89"/>
      <c r="G206" s="89"/>
      <c r="H206" s="92">
        <f t="shared" ca="true" si="32"/>
        <v>18.39543703492027</v>
      </c>
      <c r="I206" s="2">
        <f t="shared" ca="true" si="33"/>
        <v>57.13457056498509</v>
      </c>
      <c r="J206" s="91">
        <f t="shared" ca="true" si="34"/>
        <v>78.448337901160457</v>
      </c>
      <c r="K206" s="89"/>
      <c r="L206" s="89"/>
      <c r="M206" s="92">
        <f t="shared" ca="true" si="35"/>
        <v>5.1564598470233074</v>
      </c>
      <c r="N206" s="2">
        <f t="shared" ca="true" si="36"/>
        <v>75.822699545369275</v>
      </c>
      <c r="O206" s="91">
        <f t="shared" ca="true" si="37"/>
        <v>78.678822763818218</v>
      </c>
      <c r="P206" s="89"/>
      <c r="Q206" s="89"/>
      <c r="R206" s="92">
        <f t="shared" ca="true" si="38"/>
        <v>1.3834061179244164</v>
      </c>
      <c r="S206" s="2">
        <f t="shared" ca="true" si="39"/>
        <v>91.308297971123508</v>
      </c>
      <c r="T206" s="91">
        <f t="shared" ca="true" si="40"/>
        <v>81.996303570055034</v>
      </c>
      <c r="U206" s="89"/>
      <c r="V206" s="89"/>
      <c r="W206" s="92">
        <f t="shared" ca="true" si="41"/>
        <v>0.10425548243812295</v>
      </c>
      <c r="X206" s="2">
        <f t="shared" ca="true" si="42"/>
        <v>97.047448361725472</v>
      </c>
      <c r="Y206" s="91">
        <f t="shared" ca="true" si="43"/>
        <v>88.05119217876161</v>
      </c>
      <c r="Z206" s="89"/>
      <c r="AA206" s="89"/>
      <c r="AB206" s="92">
        <f t="shared" ca="true" si="44"/>
        <v>0</v>
      </c>
    </row>
    <row r="207" x14ac:dyDescent="0.2">
      <c r="A207" s="87"/>
      <c r="B207" s="441"/>
      <c r="C207" s="442"/>
      <c r="D207" s="2" t="str">
        <f t="shared" ca="true" si="30"/>
        <v/>
      </c>
      <c r="E207" s="91" t="str">
        <f t="shared" ca="true" si="31"/>
        <v/>
      </c>
      <c r="F207" s="89"/>
      <c r="G207" s="89"/>
      <c r="H207" s="92" t="str">
        <f t="shared" ca="true" si="32"/>
        <v/>
      </c>
      <c r="I207" s="2" t="str">
        <f t="shared" ca="true" si="33"/>
        <v/>
      </c>
      <c r="J207" s="91" t="str">
        <f t="shared" ca="true" si="34"/>
        <v/>
      </c>
      <c r="K207" s="89"/>
      <c r="L207" s="89"/>
      <c r="M207" s="92" t="str">
        <f t="shared" ca="true" si="35"/>
        <v/>
      </c>
      <c r="N207" s="2" t="str">
        <f t="shared" ca="true" si="36"/>
        <v/>
      </c>
      <c r="O207" s="91" t="str">
        <f t="shared" ca="true" si="37"/>
        <v/>
      </c>
      <c r="P207" s="89"/>
      <c r="Q207" s="89"/>
      <c r="R207" s="92" t="str">
        <f t="shared" ca="true" si="38"/>
        <v/>
      </c>
      <c r="S207" s="2" t="str">
        <f t="shared" ca="true" si="39"/>
        <v/>
      </c>
      <c r="T207" s="91" t="str">
        <f t="shared" ca="true" si="40"/>
        <v/>
      </c>
      <c r="U207" s="89"/>
      <c r="V207" s="89"/>
      <c r="W207" s="92" t="str">
        <f t="shared" ca="true" si="41"/>
        <v/>
      </c>
      <c r="X207" s="2" t="str">
        <f t="shared" ca="true" si="42"/>
        <v/>
      </c>
      <c r="Y207" s="91" t="str">
        <f t="shared" ca="true" si="43"/>
        <v/>
      </c>
      <c r="Z207" s="89"/>
      <c r="AA207" s="89"/>
      <c r="AB207" s="92" t="str">
        <f t="shared" ca="true" si="44"/>
        <v/>
      </c>
      <c r="AD207" s="93"/>
    </row>
    <row r="208" x14ac:dyDescent="0.2">
      <c r="A208" s="87"/>
      <c r="B208" s="441"/>
      <c r="C208" s="442"/>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441"/>
      <c r="C209" s="442"/>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41"/>
      <c r="C210" s="442"/>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41"/>
      <c r="C211" s="442"/>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41"/>
      <c r="C212" s="442"/>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41"/>
      <c r="C213" s="442"/>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41"/>
      <c r="C214" s="442"/>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41"/>
      <c r="C215" s="442"/>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43"/>
      <c r="C216" s="444"/>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1564" t="str">
        <f>CONCATENATE("Urban use of sanitation facilities, ",C199,"–",C200)</f>
        <v>Urban use of sanitation facilities, 2006–2018</v>
      </c>
      <c r="C218" s="1565"/>
      <c r="D218" s="1565"/>
      <c r="E218" s="1565"/>
      <c r="F218" s="1565"/>
      <c r="G218" s="1565"/>
      <c r="H218" s="1565"/>
      <c r="I218" s="1565"/>
      <c r="J218" s="1565"/>
      <c r="K218" s="1565"/>
      <c r="L218" s="1565"/>
      <c r="N218" s="98"/>
      <c r="O218" s="98"/>
      <c r="P218" s="98"/>
      <c r="Q218" s="98"/>
      <c r="R218" s="98"/>
      <c r="S218" s="1588" t="s">
        <v>11</v>
      </c>
      <c r="T218" s="1589"/>
      <c r="U218" s="1589"/>
      <c r="V218" s="1589"/>
      <c r="W218" s="1590"/>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1586" t="s">
        <v>7</v>
      </c>
      <c r="B297" s="1586"/>
      <c r="C297" s="1586"/>
      <c r="D297" s="1583" t="s">
        <v>0</v>
      </c>
      <c r="E297" s="1584"/>
      <c r="F297" s="1584"/>
      <c r="G297" s="1584"/>
      <c r="H297" s="1585"/>
      <c r="I297" s="1583" t="s">
        <v>1</v>
      </c>
      <c r="J297" s="1584"/>
      <c r="K297" s="1584"/>
      <c r="L297" s="1584"/>
      <c r="M297" s="1585"/>
      <c r="N297" s="1583" t="s">
        <v>2</v>
      </c>
      <c r="O297" s="1584"/>
      <c r="P297" s="1584"/>
      <c r="Q297" s="1584"/>
      <c r="R297" s="1585"/>
      <c r="S297" s="1583" t="s">
        <v>3</v>
      </c>
      <c r="T297" s="1584"/>
      <c r="U297" s="1584"/>
      <c r="V297" s="1584"/>
      <c r="W297" s="1585"/>
      <c r="X297" s="1583" t="s">
        <v>4</v>
      </c>
      <c r="Y297" s="1584"/>
      <c r="Z297" s="1584"/>
      <c r="AA297" s="1584"/>
      <c r="AB297" s="1585"/>
    </row>
    <row r="298" s="44" customFormat="true" ht="22.5" customHeight="true" x14ac:dyDescent="0.2">
      <c r="A298" s="1587"/>
      <c r="B298" s="1587"/>
      <c r="C298" s="1587"/>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1591" t="s">
        <v>10</v>
      </c>
      <c r="B299" s="1592"/>
      <c r="C299" s="209">
        <v>2006</v>
      </c>
      <c r="D299" s="56">
        <f ca="true">IF((D301+H301)&gt;100,D301*100/(D301+H301),D301)</f>
        <v>7.1102445996122299</v>
      </c>
      <c r="E299" s="105">
        <f ca="true">D299*AVERAGEIF(E305:E316,"&gt;0")/100</f>
        <v>6.0757269763660737</v>
      </c>
      <c r="F299" s="58">
        <f ca="true">D299*(100-AVERAGEIF(E305:E316,"&gt;0"))/100</f>
        <v>1.0345176232461568</v>
      </c>
      <c r="G299" s="59">
        <f ca="true">100-(E299+F299+H299)</f>
        <v>38.165162854063055</v>
      </c>
      <c r="H299" s="60">
        <f ca="true">IF((D301+H301)&gt;100,H301*100/(D301+H301),H301)</f>
        <v>54.724592546324715</v>
      </c>
      <c r="I299" s="56">
        <f ca="true">IF((I301+M301)&gt;100,I301*100/(I301+M301),I301)</f>
        <v>8.6722329659095276</v>
      </c>
      <c r="J299" s="105">
        <f ca="true">I299*AVERAGEIF(J305:J316,"&gt;0")/100</f>
        <v>6.7907953764827553</v>
      </c>
      <c r="K299" s="61">
        <f ca="true">I299*(100-AVERAGEIF(J305:J316,"&gt;0"))/100</f>
        <v>1.881437589426773</v>
      </c>
      <c r="L299" s="62">
        <f ca="true">100-(J299+K299+M299)</f>
        <v>36.66958477359951</v>
      </c>
      <c r="M299" s="63">
        <f ca="true">IF((I301+M301)&gt;100,M301*100/(I301+M301),M301)</f>
        <v>54.65818226049096</v>
      </c>
      <c r="N299" s="56">
        <f ca="true">IF((N301+R301)&gt;100,N301*100/(N301+R301),N301)</f>
        <v>15.086571460654937</v>
      </c>
      <c r="O299" s="105">
        <f ca="true">N299*AVERAGEIF(O305:O316,"&gt;0")/100</f>
        <v>10.899506169327855</v>
      </c>
      <c r="P299" s="61">
        <f ca="true">N299*(100-AVERAGEIF(O305:O316,"&gt;0"))/100</f>
        <v>4.1870652913270821</v>
      </c>
      <c r="Q299" s="62">
        <f ca="true">100-(O299+P299+R299)</f>
        <v>35.203764680107952</v>
      </c>
      <c r="R299" s="63">
        <f ca="true">IF((N301+R301)&gt;100,R301*100/(N301+R301),R301)</f>
        <v>49.709663859237111</v>
      </c>
      <c r="S299" s="56">
        <f ca="true">IF((S301+W301)&gt;100,S301*100/(S301+W301),S301)</f>
        <v>31.662013511437728</v>
      </c>
      <c r="T299" s="105">
        <f ca="true">S299*AVERAGEIF(T305:T316,"&gt;0")/100</f>
        <v>21.593737331154699</v>
      </c>
      <c r="U299" s="61">
        <f ca="true">S299*(100-AVERAGEIF(T305:T316,"&gt;0"))/100</f>
        <v>10.068276180283027</v>
      </c>
      <c r="V299" s="62">
        <f ca="true">100-(T299+U299+W299)</f>
        <v>30.908960026009453</v>
      </c>
      <c r="W299" s="63">
        <f ca="true">IF((S301+W301)&gt;100,W301*100/(S301+W301),W301)</f>
        <v>37.429026462552812</v>
      </c>
      <c r="X299" s="56">
        <f ca="true">IF((X301+AB301)&gt;100,X301*100/(X301+AB301),X301)</f>
        <v>66.485840013745346</v>
      </c>
      <c r="Y299" s="105">
        <f ca="true">X299*AVERAGEIF(Y305:Y316,"&gt;0")/100</f>
        <v>54.249712541297569</v>
      </c>
      <c r="Z299" s="61">
        <f ca="true">X299*(100-AVERAGEIF(Y305:Y316,"&gt;0"))/100</f>
        <v>12.236127472447784</v>
      </c>
      <c r="AA299" s="62">
        <f ca="true">100-(Y299+Z299+AB299)</f>
        <v>24.573568900456536</v>
      </c>
      <c r="AB299" s="63">
        <f ca="true">IF((X301+AB301)&gt;100,AB301*100/(X301+AB301),AB301)</f>
        <v>8.940591085798097</v>
      </c>
    </row>
    <row r="300" s="64" customFormat="true" ht="15" customHeight="true" x14ac:dyDescent="0.2">
      <c r="A300" s="1593"/>
      <c r="B300" s="1594"/>
      <c r="C300" s="210">
        <v>2018</v>
      </c>
      <c r="D300" s="65">
        <f ca="true">IF((D302+H302)&gt;100,D302*100/(D302+H302),D302)</f>
        <v>7.1102445996122299</v>
      </c>
      <c r="E300" s="106">
        <f ca="true">D300*AVERAGEIF(E305:E316,"&gt;0")/100</f>
        <v>6.0757269763660737</v>
      </c>
      <c r="F300" s="67">
        <f ca="true">D300*(100-AVERAGEIF(E305:E316,"&gt;0"))/100</f>
        <v>1.0345176232461568</v>
      </c>
      <c r="G300" s="68">
        <f ca="true">100-(E300+F300+H300)</f>
        <v>38.165162854063055</v>
      </c>
      <c r="H300" s="69">
        <f ca="true">IF((D302+H302)&gt;100,H302*100/(D302+H302),H302)</f>
        <v>54.724592546324715</v>
      </c>
      <c r="I300" s="65">
        <f ca="true">IF((I302+M302)&gt;100,I302*100/(I302+M302),I302)</f>
        <v>8.6722329659095276</v>
      </c>
      <c r="J300" s="106">
        <f ca="true">I300*AVERAGEIF(J305:J316,"&gt;0")/100</f>
        <v>6.7907953764827553</v>
      </c>
      <c r="K300" s="67">
        <f ca="true">I300*(100-AVERAGEIF(J305:J316,"&gt;0"))/100</f>
        <v>1.881437589426773</v>
      </c>
      <c r="L300" s="68">
        <f ca="true">100-(J300+K300+M300)</f>
        <v>36.66958477359951</v>
      </c>
      <c r="M300" s="69">
        <f ca="true">IF((I302+M302)&gt;100,M302*100/(I302+M302),M302)</f>
        <v>54.65818226049096</v>
      </c>
      <c r="N300" s="65">
        <f ca="true">IF((N302+R302)&gt;100,N302*100/(N302+R302),N302)</f>
        <v>15.086571460654937</v>
      </c>
      <c r="O300" s="106">
        <f ca="true">N300*AVERAGEIF(O305:O316,"&gt;0")/100</f>
        <v>10.899506169327855</v>
      </c>
      <c r="P300" s="67">
        <f ca="true">N300*(100-AVERAGEIF(O305:O316,"&gt;0"))/100</f>
        <v>4.1870652913270821</v>
      </c>
      <c r="Q300" s="68">
        <f ca="true">100-(O300+P300+R300)</f>
        <v>35.203764680107952</v>
      </c>
      <c r="R300" s="69">
        <f ca="true">IF((N302+R302)&gt;100,R302*100/(N302+R302),R302)</f>
        <v>49.709663859237111</v>
      </c>
      <c r="S300" s="65">
        <f ca="true">IF((S302+W302)&gt;100,S302*100/(S302+W302),S302)</f>
        <v>31.662013511437728</v>
      </c>
      <c r="T300" s="106">
        <f ca="true">S300*AVERAGEIF(T305:T316,"&gt;0")/100</f>
        <v>21.593737331154699</v>
      </c>
      <c r="U300" s="67">
        <f ca="true">S300*(100-AVERAGEIF(T305:T316,"&gt;0"))/100</f>
        <v>10.068276180283027</v>
      </c>
      <c r="V300" s="68">
        <f ca="true">100-(T300+U300+W300)</f>
        <v>30.908960026009453</v>
      </c>
      <c r="W300" s="69">
        <f ca="true">IF((S302+W302)&gt;100,W302*100/(S302+W302),W302)</f>
        <v>37.429026462552812</v>
      </c>
      <c r="X300" s="65">
        <f ca="true">IF((X302+AB302)&gt;100,X302*100/(X302+AB302),X302)</f>
        <v>66.485840013745346</v>
      </c>
      <c r="Y300" s="106">
        <f ca="true">X300*AVERAGEIF(Y305:Y316,"&gt;0")/100</f>
        <v>54.249712541297569</v>
      </c>
      <c r="Z300" s="67">
        <f ca="true">X300*(100-AVERAGEIF(Y305:Y316,"&gt;0"))/100</f>
        <v>12.236127472447784</v>
      </c>
      <c r="AA300" s="68">
        <f ca="true">100-(Y300+Z300+AB300)</f>
        <v>24.573568900456536</v>
      </c>
      <c r="AB300" s="69">
        <f ca="true">IF((X302+AB302)&gt;100,AB302*100/(X302+AB302),AB302)</f>
        <v>8.940591085798097</v>
      </c>
    </row>
    <row r="301" hidden="true" x14ac:dyDescent="0.2">
      <c r="A301" s="1595" t="s">
        <v>12</v>
      </c>
      <c r="B301" s="1596"/>
      <c r="C301" s="70">
        <f>MinRegYear(C299,C305:C316)</f>
        <v>2008</v>
      </c>
      <c r="D301" s="71">
        <f ca="true">IF(MAX(C305:C316)-MIN(C305:C316)&lt;5,AVERAGEIF(C305:C316,"&gt;0",D305:D316),
IF(FORECAST($C301,D$305:D$316,$C$305:$C$316)&lt;0,0,
IF(FORECAST($C301,D$305:D$316,$C$305:$C$316)&gt;100,100,
FORECAST($C301,D$305:D$316,$C$305:$C$316))))</f>
        <v>7.1102445996122299</v>
      </c>
      <c r="E301" s="72"/>
      <c r="F301" s="73"/>
      <c r="G301" s="73"/>
      <c r="H301" s="74">
        <f ca="true">IF(MAX(C305:C316)-MIN(C305:C316)&lt;5,AVERAGEIF(C305:C316,"&gt;0",H305:H316),
IF(FORECAST($C301,H$305:H$316,$C$305:$C$316)&lt;0,0,
IF(FORECAST($C301,H$305:H$316,$C$305:$C$316)&gt;100,100,
FORECAST($C301,H$305:H$316,$C$305:$C$316))))</f>
        <v>54.724592546324715</v>
      </c>
      <c r="I301" s="71">
        <f ca="true">IF(MAX(C305:C316)-MIN(C305:C316)&lt;5,AVERAGEIF(C305:C316,"&gt;0",I305:I316),
IF(FORECAST($C301,I$305:I$316,$C$305:$C$316)&lt;0,0,
IF(FORECAST($C301,I$305:I$316,$C$305:$C$316)&gt;100,100,
FORECAST($C301,I$305:I$316,$C$305:$C$316))))</f>
        <v>8.6722329659095276</v>
      </c>
      <c r="J301" s="72"/>
      <c r="K301" s="73"/>
      <c r="L301" s="73"/>
      <c r="M301" s="74">
        <f ca="true">IF(MAX(C305:C316)-MIN(C305:C316)&lt;5,AVERAGEIF(C305:C316,"&gt;0",M305:M316),
IF(FORECAST($C301,M$305:M$316,$C$305:$C$316)&lt;0,0,
IF(FORECAST($C301,M$305:M$316,$C$305:$C$316)&gt;100,100,
FORECAST($C301,M$305:M$316,$C$305:$C$316))))</f>
        <v>54.65818226049096</v>
      </c>
      <c r="N301" s="71">
        <f ca="true">IF(MAX(C305:C316)-MIN(C305:C316)&lt;5,AVERAGEIF(C305:C316,"&gt;0",N305:N316),
IF(FORECAST($C301,N$305:N$316,$C$305:$C$316)&lt;0,0,
IF(FORECAST($C301,N$305:N$316,$C$305:$C$316)&gt;100,100,
FORECAST($C301,N$305:N$316,$C$305:$C$316))))</f>
        <v>15.086571460654937</v>
      </c>
      <c r="O301" s="72"/>
      <c r="P301" s="73"/>
      <c r="Q301" s="73"/>
      <c r="R301" s="74">
        <f ca="true">IF(MAX(C305:C316)-MIN(C305:C316)&lt;5,AVERAGEIF(C305:C316,"&gt;0",R305:R316),
IF(FORECAST($C301,R$305:R$316,$C$305:$C$316)&lt;0,0,
IF(FORECAST($C301,R$305:R$316,$C$305:$C$316)&gt;100,100,
FORECAST($C301,R$305:R$316,$C$305:$C$316))))</f>
        <v>49.709663859237111</v>
      </c>
      <c r="S301" s="71">
        <f ca="true">IF(MAX(C305:C316)-MIN(C305:C316)&lt;5,AVERAGEIF(C305:C316,"&gt;0",S305:S316),
IF(FORECAST($C301,S$305:S$316,$C$305:$C$316)&lt;0,0,
IF(FORECAST($C301,S$305:S$316,$C$305:$C$316)&gt;100,100,
FORECAST($C301,S$305:S$316,$C$305:$C$316))))</f>
        <v>31.662013511437728</v>
      </c>
      <c r="T301" s="72"/>
      <c r="U301" s="73"/>
      <c r="V301" s="73"/>
      <c r="W301" s="74">
        <f ca="true">IF(MAX(C305:C316)-MIN(C305:C316)&lt;5,AVERAGEIF(C305:C316,"&gt;0",W305:W316),
IF(FORECAST($C301,W$305:W$316,$C$305:$C$316)&lt;0,0,
IF(FORECAST($C301,W$305:W$316,$C$305:$C$316)&gt;100,100,
FORECAST($C301,W$305:W$316,$C$305:$C$316))))</f>
        <v>37.429026462552812</v>
      </c>
      <c r="X301" s="71">
        <f ca="true">IF(MAX(C305:C316)-MIN(C305:C316)&lt;5,AVERAGEIF(C305:C316,"&gt;0",X305:X316),
IF(FORECAST($C301,X$305:X$316,$C$305:$C$316)&lt;0,0,
IF(FORECAST($C301,X$305:X$316,$C$305:$C$316)&gt;100,100,
FORECAST($C301,X$305:X$316,$C$305:$C$316))))</f>
        <v>66.485840013745346</v>
      </c>
      <c r="Y301" s="72"/>
      <c r="Z301" s="73"/>
      <c r="AA301" s="73"/>
      <c r="AB301" s="74">
        <f ca="true">IF(MAX(C305:C316)-MIN(C305:C316)&lt;5,AVERAGEIF(C305:C316,"&gt;0",AB305:AB316),
IF(FORECAST($C301,AB$305:AB$316,$C$305:$C$316)&lt;0,0,
IF(FORECAST($C301,AB$305:AB$316,$C$305:$C$316)&gt;100,100,
FORECAST($C301,AB$305:AB$316,$C$305:$C$316))))</f>
        <v>8.940591085798097</v>
      </c>
    </row>
    <row r="302" hidden="true" x14ac:dyDescent="0.2">
      <c r="A302" s="1597"/>
      <c r="B302" s="1598"/>
      <c r="C302" s="49">
        <f>MaxRegYear(C300,C305:C316)</f>
        <v>2016</v>
      </c>
      <c r="D302" s="75">
        <f ca="true">IF(MAX(C305:C316)-MIN(C305:C316)&lt;5,AVERAGEIF(C305:C316,"&gt;0",D305:D316),
IF(FORECAST($C302,D$305:D$316,$C$305:$C$316)&lt;0,0,
IF(FORECAST($C302,D$305:D$316,$C$305:$C$316)&gt;100,100,
FORECAST($C302,D$305:D$316,$C$305:$C$316))))</f>
        <v>7.1102445996122299</v>
      </c>
      <c r="E302" s="76"/>
      <c r="F302" s="77"/>
      <c r="G302" s="77"/>
      <c r="H302" s="78">
        <f ca="true">IF(MAX(C305:C316)-MIN(C305:C316)&lt;5,AVERAGEIF(C305:C316,"&gt;0",H305:H316),
IF(FORECAST($C302,H$305:H$316,$C$305:$C$316)&lt;0,0,
IF(FORECAST($C302,H$305:H$316,$C$305:$C$316)&gt;100,100,
FORECAST($C302,H$305:H$316,$C$305:$C$316))))</f>
        <v>54.724592546324715</v>
      </c>
      <c r="I302" s="75">
        <f ca="true">IF(MAX(C305:C316)-MIN(C305:C316)&lt;5,AVERAGEIF(C305:C316,"&gt;0",I305:I316),
IF(FORECAST($C302,I$305:I$316,$C$305:$C$316)&lt;0,0,
IF(FORECAST($C302,I$305:I$316,$C$305:$C$316)&gt;100,100,
FORECAST($C302,I$305:I$316,$C$305:$C$316))))</f>
        <v>8.6722329659095276</v>
      </c>
      <c r="J302" s="76"/>
      <c r="K302" s="77"/>
      <c r="L302" s="77"/>
      <c r="M302" s="78">
        <f ca="true">IF(MAX(C305:C316)-MIN(C305:C316)&lt;5,AVERAGEIF(C305:C316,"&gt;0",M305:M316),
IF(FORECAST($C302,M$305:M$316,$C$305:$C$316)&lt;0,0,
IF(FORECAST($C302,M$305:M$316,$C$305:$C$316)&gt;100,100,
FORECAST($C302,M$305:M$316,$C$305:$C$316))))</f>
        <v>54.65818226049096</v>
      </c>
      <c r="N302" s="75">
        <f ca="true">IF(MAX(C305:C316)-MIN(C305:C316)&lt;5,AVERAGEIF(C305:C316,"&gt;0",N305:N316),
IF(FORECAST($C302,N$305:N$316,$C$305:$C$316)&lt;0,0,
IF(FORECAST($C302,N$305:N$316,$C$305:$C$316)&gt;100,100,
FORECAST($C302,N$305:N$316,$C$305:$C$316))))</f>
        <v>15.086571460654937</v>
      </c>
      <c r="O302" s="76"/>
      <c r="P302" s="77"/>
      <c r="Q302" s="77"/>
      <c r="R302" s="78">
        <f ca="true">IF(MAX(C305:C316)-MIN(C305:C316)&lt;5,AVERAGEIF(C305:C316,"&gt;0",R305:R316),
IF(FORECAST($C302,R$305:R$316,$C$305:$C$316)&lt;0,0,
IF(FORECAST($C302,R$305:R$316,$C$305:$C$316)&gt;100,100,
FORECAST($C302,R$305:R$316,$C$305:$C$316))))</f>
        <v>49.709663859237111</v>
      </c>
      <c r="S302" s="75">
        <f ca="true">IF(MAX(C305:C316)-MIN(C305:C316)&lt;5,AVERAGEIF(C305:C316,"&gt;0",S305:S316),
IF(FORECAST($C302,S$305:S$316,$C$305:$C$316)&lt;0,0,
IF(FORECAST($C302,S$305:S$316,$C$305:$C$316)&gt;100,100,
FORECAST($C302,S$305:S$316,$C$305:$C$316))))</f>
        <v>31.662013511437728</v>
      </c>
      <c r="T302" s="76"/>
      <c r="U302" s="77"/>
      <c r="V302" s="77"/>
      <c r="W302" s="78">
        <f ca="true">IF(MAX(C305:C316)-MIN(C305:C316)&lt;5,AVERAGEIF(C305:C316,"&gt;0",W305:W316),
IF(FORECAST($C302,W$305:W$316,$C$305:$C$316)&lt;0,0,
IF(FORECAST($C302,W$305:W$316,$C$305:$C$316)&gt;100,100,
FORECAST($C302,W$305:W$316,$C$305:$C$316))))</f>
        <v>37.429026462552812</v>
      </c>
      <c r="X302" s="75">
        <f ca="true">IF(MAX(C305:C316)-MIN(C305:C316)&lt;5,AVERAGEIF(C305:C316,"&gt;0",X305:X316),
IF(FORECAST($C302,X$305:X$316,$C$305:$C$316)&lt;0,0,
IF(FORECAST($C302,X$305:X$316,$C$305:$C$316)&gt;100,100,
FORECAST($C302,X$305:X$316,$C$305:$C$316))))</f>
        <v>66.485840013745346</v>
      </c>
      <c r="Y302" s="76"/>
      <c r="Z302" s="77"/>
      <c r="AA302" s="77"/>
      <c r="AB302" s="78">
        <f ca="true">IF(MAX(C305:C316)-MIN(C305:C316)&lt;5,AVERAGEIF(C305:C316,"&gt;0",AB305:AB316),
IF(FORECAST($C302,AB$305:AB$316,$C$305:$C$316)&lt;0,0,
IF(FORECAST($C302,AB$305:AB$316,$C$305:$C$316)&gt;100,100,
FORECAST($C302,AB$305:AB$316,$C$305:$C$316))))</f>
        <v>8.940591085798097</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39" t="s">
        <v>135</v>
      </c>
      <c r="C305" s="440">
        <v>2010</v>
      </c>
      <c r="D305" s="1">
        <f t="shared" ref="D305:D316" ca="true" si="45">IF(ISERROR(INDIRECT(CONCATENATE($B305,"!M122"))),"",INDIRECT(CONCATENATE($B305,"!M122")))</f>
        <v>6.7370203008082292</v>
      </c>
      <c r="E305" s="91">
        <f t="shared" ref="E305:E316" ca="true" si="46">IF(ISERROR(INDIRECT(CONCATENATE($B305,"!M129"))),"",INDIRECT(CONCATENATE($B305,"!M129")))</f>
        <v>84.895202454059856</v>
      </c>
      <c r="F305" s="89"/>
      <c r="G305" s="89"/>
      <c r="H305" s="90">
        <f t="shared" ref="H305:H316" ca="true" si="47">IF(ISERROR(INDIRECT(CONCATENATE($B305,"!M127"))),"",INDIRECT(CONCATENATE($B305,"!M127")))</f>
        <v>54.532639086230247</v>
      </c>
      <c r="I305" s="1">
        <f t="shared" ref="I305:I316" ca="true" si="48">IF(ISERROR(INDIRECT(CONCATENATE($B305,"!N122"))),"",INDIRECT(CONCATENATE($B305,"!N122")))</f>
        <v>9.0370967581619617</v>
      </c>
      <c r="J305" s="88">
        <f t="shared" ref="J305:J316" ca="true" si="49">IF(ISERROR(INDIRECT(CONCATENATE($B305,"!N129"))),"",INDIRECT(CONCATENATE($B305,"!N129")))</f>
        <v>76.04884616242235</v>
      </c>
      <c r="K305" s="89"/>
      <c r="L305" s="89"/>
      <c r="M305" s="90">
        <f t="shared" ref="M305:M316" ca="true" si="50">IF(ISERROR(INDIRECT(CONCATENATE($B305,"!N127"))),"",INDIRECT(CONCATENATE($B305,"!N127")))</f>
        <v>54.438136681654171</v>
      </c>
      <c r="N305" s="1">
        <f t="shared" ref="N305:N316" ca="true" si="51">IF(ISERROR(INDIRECT(CONCATENATE($B305,"!O122"))),"",INDIRECT(CONCATENATE($B305,"!O122")))</f>
        <v>12.521991884295655</v>
      </c>
      <c r="O305" s="88">
        <f t="shared" ref="O305:O316" ca="true" si="52">IF(ISERROR(INDIRECT(CONCATENATE($B305,"!O129"))),"",INDIRECT(CONCATENATE($B305,"!O129")))</f>
        <v>68.745988769296247</v>
      </c>
      <c r="P305" s="89"/>
      <c r="Q305" s="89"/>
      <c r="R305" s="90">
        <f t="shared" ref="R305:R316" ca="true" si="53">IF(ISERROR(INDIRECT(CONCATENATE($B305,"!O127"))),"",INDIRECT(CONCATENATE($B305,"!O127")))</f>
        <v>53.19033857787646</v>
      </c>
      <c r="S305" s="1">
        <f t="shared" ref="S305:S316" ca="true" si="54">IF(ISERROR(INDIRECT(CONCATENATE($B305,"!P122"))),"",INDIRECT(CONCATENATE($B305,"!P122")))</f>
        <v>29.264893249721098</v>
      </c>
      <c r="T305" s="88">
        <f t="shared" ref="T305:T316" ca="true" si="55">IF(ISERROR(INDIRECT(CONCATENATE($B305,"!P129"))),"",INDIRECT(CONCATENATE($B305,"!P129")))</f>
        <v>66.904295600886627</v>
      </c>
      <c r="U305" s="89"/>
      <c r="V305" s="89"/>
      <c r="W305" s="90">
        <f t="shared" ref="W305:W316" ca="true" si="56">IF(ISERROR(INDIRECT(CONCATENATE($B305,"!P127"))),"",INDIRECT(CONCATENATE($B305,"!P127")))</f>
        <v>40.602333423093924</v>
      </c>
      <c r="X305" s="1">
        <f t="shared" ref="X305:X316" ca="true" si="57">IF(ISERROR(INDIRECT(CONCATENATE($B305,"!Q122"))),"",INDIRECT(CONCATENATE($B305,"!Q122")))</f>
        <v>59.41807250958734</v>
      </c>
      <c r="Y305" s="88">
        <f t="shared" ref="Y305:Y316" ca="true" si="58">IF(ISERROR(INDIRECT(CONCATENATE($B305,"!Q129"))),"",INDIRECT(CONCATENATE($B305,"!Q129")))</f>
        <v>81.703480032720023</v>
      </c>
      <c r="Z305" s="89"/>
      <c r="AA305" s="89"/>
      <c r="AB305" s="90">
        <f t="shared" ref="AB305:AB316" ca="true" si="59">IF(ISERROR(INDIRECT(CONCATENATE($B305,"!Q2127"))),"",INDIRECT(CONCATENATE($B305,"!Q127")))</f>
        <v>8.2921914647982717</v>
      </c>
    </row>
    <row r="306" x14ac:dyDescent="0.2">
      <c r="A306" s="87"/>
      <c r="B306" s="441" t="s">
        <v>292</v>
      </c>
      <c r="C306" s="442">
        <v>2014</v>
      </c>
      <c r="D306" s="2">
        <f t="shared" ca="true" si="45"/>
        <v>7.4834688984162314</v>
      </c>
      <c r="E306" s="91">
        <f t="shared" ca="true" si="46"/>
        <v>86.005443543334508</v>
      </c>
      <c r="F306" s="89"/>
      <c r="G306" s="89"/>
      <c r="H306" s="92">
        <f t="shared" ca="true" si="47"/>
        <v>54.916546006419189</v>
      </c>
      <c r="I306" s="2">
        <f t="shared" ca="true" si="48"/>
        <v>8.3073691736570936</v>
      </c>
      <c r="J306" s="91">
        <f t="shared" ca="true" si="49"/>
        <v>80.561231153934614</v>
      </c>
      <c r="K306" s="89"/>
      <c r="L306" s="89"/>
      <c r="M306" s="92">
        <f t="shared" ca="true" si="50"/>
        <v>54.878227839327742</v>
      </c>
      <c r="N306" s="2">
        <f t="shared" ca="true" si="51"/>
        <v>17.65115103701422</v>
      </c>
      <c r="O306" s="91">
        <f t="shared" ca="true" si="52"/>
        <v>75.746829864191838</v>
      </c>
      <c r="P306" s="89"/>
      <c r="Q306" s="89"/>
      <c r="R306" s="92">
        <f t="shared" ca="true" si="53"/>
        <v>46.228989140597768</v>
      </c>
      <c r="S306" s="2">
        <f t="shared" ca="true" si="54"/>
        <v>34.059133773154358</v>
      </c>
      <c r="T306" s="91">
        <f t="shared" ca="true" si="55"/>
        <v>69.497246413199619</v>
      </c>
      <c r="U306" s="89"/>
      <c r="V306" s="89"/>
      <c r="W306" s="92">
        <f t="shared" ca="true" si="56"/>
        <v>34.255719502011694</v>
      </c>
      <c r="X306" s="2">
        <f t="shared" ca="true" si="57"/>
        <v>73.553607517903359</v>
      </c>
      <c r="Y306" s="91">
        <f t="shared" ca="true" si="58"/>
        <v>81.488298938808128</v>
      </c>
      <c r="Z306" s="89"/>
      <c r="AA306" s="89"/>
      <c r="AB306" s="92">
        <f t="shared" ca="true" si="59"/>
        <v>9.5889907067979223</v>
      </c>
    </row>
    <row r="307" x14ac:dyDescent="0.2">
      <c r="A307" s="87"/>
      <c r="B307" s="441"/>
      <c r="C307" s="442"/>
      <c r="D307" s="2" t="str">
        <f t="shared" ca="true" si="45"/>
        <v/>
      </c>
      <c r="E307" s="91" t="str">
        <f t="shared" ca="true" si="46"/>
        <v/>
      </c>
      <c r="F307" s="89"/>
      <c r="G307" s="89"/>
      <c r="H307" s="92" t="str">
        <f t="shared" ca="true" si="47"/>
        <v/>
      </c>
      <c r="I307" s="2" t="str">
        <f t="shared" ca="true" si="48"/>
        <v/>
      </c>
      <c r="J307" s="91" t="str">
        <f t="shared" ca="true" si="49"/>
        <v/>
      </c>
      <c r="K307" s="89"/>
      <c r="L307" s="89"/>
      <c r="M307" s="92" t="str">
        <f t="shared" ca="true" si="50"/>
        <v/>
      </c>
      <c r="N307" s="2" t="str">
        <f t="shared" ca="true" si="51"/>
        <v/>
      </c>
      <c r="O307" s="91" t="str">
        <f t="shared" ca="true" si="52"/>
        <v/>
      </c>
      <c r="P307" s="89"/>
      <c r="Q307" s="89"/>
      <c r="R307" s="92" t="str">
        <f t="shared" ca="true" si="53"/>
        <v/>
      </c>
      <c r="S307" s="2" t="str">
        <f t="shared" ca="true" si="54"/>
        <v/>
      </c>
      <c r="T307" s="91" t="str">
        <f t="shared" ca="true" si="55"/>
        <v/>
      </c>
      <c r="U307" s="89"/>
      <c r="V307" s="89"/>
      <c r="W307" s="92" t="str">
        <f t="shared" ca="true" si="56"/>
        <v/>
      </c>
      <c r="X307" s="2" t="str">
        <f t="shared" ca="true" si="57"/>
        <v/>
      </c>
      <c r="Y307" s="91" t="str">
        <f t="shared" ca="true" si="58"/>
        <v/>
      </c>
      <c r="Z307" s="89"/>
      <c r="AA307" s="89"/>
      <c r="AB307" s="92" t="str">
        <f t="shared" ca="true" si="59"/>
        <v/>
      </c>
      <c r="AD307" s="93"/>
    </row>
    <row r="308" x14ac:dyDescent="0.2">
      <c r="A308" s="87"/>
      <c r="B308" s="441"/>
      <c r="C308" s="442"/>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441"/>
      <c r="C309" s="442"/>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41"/>
      <c r="C310" s="442"/>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41"/>
      <c r="C311" s="442"/>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41"/>
      <c r="C312" s="442"/>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41"/>
      <c r="C313" s="442"/>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41"/>
      <c r="C314" s="442"/>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41"/>
      <c r="C315" s="442"/>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43"/>
      <c r="C316" s="444"/>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1564" t="str">
        <f>CONCATENATE("Rural use of sanitation facilities, ",C299,"–",C300)</f>
        <v>Rural use of sanitation facilities, 2006–2018</v>
      </c>
      <c r="C318" s="1565"/>
      <c r="D318" s="1565"/>
      <c r="E318" s="1565"/>
      <c r="F318" s="1565"/>
      <c r="G318" s="1565"/>
      <c r="H318" s="1565"/>
      <c r="I318" s="1565"/>
      <c r="J318" s="1565"/>
      <c r="K318" s="1565"/>
      <c r="L318" s="1565"/>
      <c r="N318" s="98"/>
      <c r="O318" s="98"/>
      <c r="P318" s="98"/>
      <c r="Q318" s="98"/>
      <c r="R318" s="98"/>
      <c r="S318" s="1588" t="s">
        <v>11</v>
      </c>
      <c r="T318" s="1589"/>
      <c r="U318" s="1589"/>
      <c r="V318" s="1589"/>
      <c r="W318" s="1590"/>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1608" t="s">
        <v>132</v>
      </c>
      <c r="C4" s="1609"/>
      <c r="D4" s="1609"/>
      <c r="E4" s="1609"/>
      <c r="F4" s="1609"/>
      <c r="G4" s="1609"/>
      <c r="H4" s="1609"/>
      <c r="I4" s="1609"/>
      <c r="J4" s="1609"/>
      <c r="K4" s="1609"/>
      <c r="L4" s="1609"/>
      <c r="M4" s="1609"/>
      <c r="N4" s="1609"/>
      <c r="O4" s="1609"/>
      <c r="P4" s="1609"/>
      <c r="Q4" s="1609"/>
      <c r="R4" s="1609"/>
      <c r="S4" s="1609"/>
      <c r="T4" s="1609"/>
      <c r="U4" s="1609"/>
      <c r="V4" s="1609"/>
      <c r="W4" s="1609"/>
      <c r="X4" s="1609"/>
      <c r="Y4" s="1609"/>
    </row>
    <row r="5" ht="28.5" customHeight="true" x14ac:dyDescent="0.4">
      <c r="B5" s="1600" t="str">
        <f ca="true">IF(ISERROR(INDIRECT(CONCATENATE($E$32,"!A2"))),"",INDIRECT(CONCATENATE($E$32,"!A2")))</f>
        <v>Sudan</v>
      </c>
      <c r="C5" s="1610"/>
      <c r="D5" s="1610"/>
      <c r="E5" s="1610"/>
      <c r="F5" s="1610"/>
      <c r="G5" s="1610"/>
      <c r="H5" s="1610"/>
      <c r="I5" s="1610"/>
      <c r="J5" s="1610"/>
      <c r="K5" s="1609"/>
      <c r="L5" s="1609"/>
      <c r="M5" s="1609"/>
      <c r="N5" s="1609"/>
      <c r="O5" s="1609"/>
      <c r="P5" s="1609"/>
      <c r="Q5" s="1609"/>
      <c r="R5" s="1609"/>
      <c r="S5" s="1609"/>
      <c r="T5" s="1609"/>
      <c r="U5" s="1609"/>
      <c r="V5" s="1609"/>
      <c r="W5" s="1609"/>
      <c r="X5" s="1609"/>
      <c r="Y5" s="1609"/>
    </row>
    <row r="6" x14ac:dyDescent="0.2">
      <c r="F6" s="36"/>
      <c r="G6" s="36"/>
      <c r="J6" s="37"/>
      <c r="K6" s="37"/>
      <c r="L6" s="37"/>
      <c r="M6" s="37"/>
      <c r="N6" s="37"/>
      <c r="O6" s="37"/>
      <c r="P6" s="37"/>
    </row>
    <row r="7" s="38" customFormat="true" ht="16.5" customHeight="true" x14ac:dyDescent="0.25">
      <c r="B7" s="1606" t="str">
        <f ca="true">CONCATENATE("National ",IF(ISERROR(INDIRECT(CONCATENATE($E$32,"!A2"))),"",INDIRECT(CONCATENATE($E$32,"!A210"))))</f>
        <v>National Access to hygiene facilities </v>
      </c>
      <c r="C7" s="1607"/>
      <c r="D7" s="1607"/>
      <c r="E7" s="1607"/>
      <c r="F7" s="1607"/>
      <c r="G7" s="1607"/>
      <c r="H7" s="1607"/>
      <c r="K7" s="1624" t="str">
        <f ca="true">CONCATENATE("Urban ",IF(ISERROR(INDIRECT(CONCATENATE($E$32,"!A2"))),"",INDIRECT(CONCATENATE($E$32,"!A210"))))</f>
        <v>Urban Access to hygiene facilities </v>
      </c>
      <c r="L7" s="1625"/>
      <c r="M7" s="1625"/>
      <c r="N7" s="1625"/>
      <c r="O7" s="1625"/>
      <c r="P7" s="1625"/>
      <c r="S7" s="1624" t="str">
        <f ca="true">CONCATENATE("Rural ",IF(ISERROR(INDIRECT(CONCATENATE($E$32,"!A2"))),"",INDIRECT(CONCATENATE($E$32,"!A210"))))</f>
        <v>Rural Access to hygiene facilities </v>
      </c>
      <c r="T7" s="1625"/>
      <c r="U7" s="1625"/>
      <c r="V7" s="1625"/>
      <c r="W7" s="1625"/>
      <c r="X7" s="1625"/>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1635" t="str">
        <f>INDEX(B88:B100,A88)</f>
        <v>MICS14</v>
      </c>
      <c r="F32" s="1636"/>
      <c r="G32" s="1615" t="str">
        <f ca="true">IF(ISERROR(INDIRECT(CONCATENATE($E$32,"!A2"))),"",INDIRECT(CONCATENATE($E$32,"!A2")))</f>
        <v>Sudan</v>
      </c>
      <c r="H32" s="1616"/>
      <c r="I32" s="1616"/>
      <c r="J32" s="1617"/>
      <c r="K32" s="1621" t="s">
        <v>0</v>
      </c>
      <c r="L32" s="1622"/>
      <c r="M32" s="1623"/>
      <c r="N32" s="1621" t="s">
        <v>1</v>
      </c>
      <c r="O32" s="1622"/>
      <c r="P32" s="1623"/>
      <c r="Q32" s="1621" t="s">
        <v>2</v>
      </c>
      <c r="R32" s="1622"/>
      <c r="S32" s="1623"/>
      <c r="T32" s="1621" t="s">
        <v>3</v>
      </c>
      <c r="U32" s="1622"/>
      <c r="V32" s="1623"/>
      <c r="W32" s="1621" t="s">
        <v>4</v>
      </c>
      <c r="X32" s="1622"/>
      <c r="Y32" s="1623"/>
    </row>
    <row r="33" s="44" customFormat="true" ht="22.5" customHeight="true" x14ac:dyDescent="0.2">
      <c r="E33" s="1637"/>
      <c r="F33" s="1638"/>
      <c r="G33" s="1618"/>
      <c r="H33" s="1619"/>
      <c r="I33" s="1619"/>
      <c r="J33" s="1620"/>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1611" t="s">
        <v>21</v>
      </c>
      <c r="C34" s="1612"/>
      <c r="D34" s="1612"/>
      <c r="E34" s="107"/>
      <c r="F34" s="36"/>
      <c r="G34" s="1571" t="s">
        <v>5</v>
      </c>
      <c r="H34" s="1572"/>
      <c r="I34" s="1575"/>
      <c r="J34" s="1628" t="str">
        <f ca="true">IF(ISERROR(INDIRECT(CONCATENATE(#REF!,"!A2"))),"",INDIRECT(CONCATENATE(#REF!,"!A210")))</f>
        <v/>
      </c>
      <c r="K34" s="1626">
        <f ca="true">IF(ISERROR(INDIRECT(CONCATENATE($E$32,"!C222"))),"",INDIRECT(CONCATENATE($E$32,"!C222")))</f>
        <v>16.075944932558478</v>
      </c>
      <c r="L34" s="1632">
        <f ca="true">IF(ISERROR(INDIRECT(CONCATENATE($E$32,"!C223"))),"",INDIRECT(CONCATENATE($E$32,"!C223")))</f>
        <v>12.941675025917709</v>
      </c>
      <c r="M34" s="1630">
        <f ca="true">IF(ISERROR(INDIRECT(CONCATENATE($E$32,"!C224"))),"",INDIRECT(CONCATENATE($E$32,"!C224")))</f>
        <v>70.982380041523712</v>
      </c>
      <c r="N34" s="1626">
        <f ca="true">IF(ISERROR(INDIRECT(CONCATENATE($E$32,"!D222"))),"",INDIRECT(CONCATENATE($E$32,"!D222")))</f>
        <v>13.500780726959713</v>
      </c>
      <c r="O34" s="1632">
        <f ca="true">IF(ISERROR(INDIRECT(CONCATENATE($E$32,"!D223"))),"",INDIRECT(CONCATENATE($E$32,"!D223")))</f>
        <v>16.499026039243113</v>
      </c>
      <c r="P34" s="1630">
        <f ca="true">IF(ISERROR(INDIRECT(CONCATENATE($E$32,"!D224"))),"",INDIRECT(CONCATENATE($E$32,"!D224")))</f>
        <v>70.000193233797702</v>
      </c>
      <c r="Q34" s="1626">
        <f ca="true">IF(ISERROR(INDIRECT(CONCATENATE($E$32,"!E222"))),"",INDIRECT(CONCATENATE($E$32,"!E222")))</f>
        <v>16.287839716637968</v>
      </c>
      <c r="R34" s="1632">
        <f ca="true">IF(ISERROR(INDIRECT(CONCATENATE($E$32,"!E223"))),"",INDIRECT(CONCATENATE($E$32,"!E223")))</f>
        <v>24.600474568543547</v>
      </c>
      <c r="S34" s="1630">
        <f ca="true">IF(ISERROR(INDIRECT(CONCATENATE($E$32,"!E224"))),"",INDIRECT(CONCATENATE($E$32,"!E224")))</f>
        <v>59.111685714818549</v>
      </c>
      <c r="T34" s="1626">
        <f ca="true">IF(ISERROR(INDIRECT(CONCATENATE($E$32,"!F222"))),"",INDIRECT(CONCATENATE($E$32,"!F222")))</f>
        <v>19.783701225727654</v>
      </c>
      <c r="U34" s="1632">
        <f ca="true">IF(ISERROR(INDIRECT(CONCATENATE($E$32,"!F223"))),"",INDIRECT(CONCATENATE($E$32,"!F223")))</f>
        <v>24.307549387491413</v>
      </c>
      <c r="V34" s="1630">
        <f ca="true">IF(ISERROR(INDIRECT(CONCATENATE($E$32,"!F224"))),"",INDIRECT(CONCATENATE($E$32,"!F224")))</f>
        <v>55.908749386780741</v>
      </c>
      <c r="W34" s="1626">
        <f ca="true">IF(ISERROR(INDIRECT(CONCATENATE($E$32,"!G222"))),"",INDIRECT(CONCATENATE($E$32,"!G222")))</f>
        <v>48.93972333131871</v>
      </c>
      <c r="X34" s="1632">
        <f ca="true">IF(ISERROR(INDIRECT(CONCATENATE($E$32,"!G223"))),"",INDIRECT(CONCATENATE($E$32,"!G223")))</f>
        <v>18.72528071727934</v>
      </c>
      <c r="Y34" s="1630">
        <f ca="true">IF(ISERROR(INDIRECT(CONCATENATE($E$32,"!G224"))),"",INDIRECT(CONCATENATE($E$32,"!G224")))</f>
        <v>32.334995951401936</v>
      </c>
      <c r="Z34" s="108"/>
    </row>
    <row r="35" ht="15" x14ac:dyDescent="0.2">
      <c r="B35" s="1613"/>
      <c r="C35" s="1614"/>
      <c r="D35" s="1614"/>
      <c r="E35" s="107"/>
      <c r="F35" s="36"/>
      <c r="G35" s="1573"/>
      <c r="H35" s="1574"/>
      <c r="I35" s="1576"/>
      <c r="J35" s="1629"/>
      <c r="K35" s="1627"/>
      <c r="L35" s="1633"/>
      <c r="M35" s="1631"/>
      <c r="N35" s="1627"/>
      <c r="O35" s="1633"/>
      <c r="P35" s="1631"/>
      <c r="Q35" s="1627"/>
      <c r="R35" s="1633"/>
      <c r="S35" s="1631"/>
      <c r="T35" s="1627"/>
      <c r="U35" s="1633"/>
      <c r="V35" s="1631"/>
      <c r="W35" s="1627"/>
      <c r="X35" s="1633"/>
      <c r="Y35" s="1631"/>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1571" t="s">
        <v>6</v>
      </c>
      <c r="H37" s="1572"/>
      <c r="I37" s="1575"/>
      <c r="J37" s="1628" t="str">
        <f ca="true">IF(ISERROR(INDIRECT(CONCATENATE(#REF!,"!A2"))),"",INDIRECT(CONCATENATE(#REF!,"!A210")))</f>
        <v/>
      </c>
      <c r="K37" s="1626">
        <f ca="true">IF(ISERROR(INDIRECT(CONCATENATE($E$32,"!H222"))),"",INDIRECT(CONCATENATE($E$32,"!H222")))</f>
        <v>10.848607160507923</v>
      </c>
      <c r="L37" s="1632">
        <f ca="true">IF(ISERROR(INDIRECT(CONCATENATE($E$32,"!H223"))),"",INDIRECT(CONCATENATE($E$32,"!H223")))</f>
        <v>13.952821999088494</v>
      </c>
      <c r="M37" s="1630">
        <f ca="true">IF(ISERROR(INDIRECT(CONCATENATE($E$32,"!H224"))),"",INDIRECT(CONCATENATE($E$32,"!H224")))</f>
        <v>75.198570840403733</v>
      </c>
      <c r="N37" s="1626">
        <f ca="true">IF(ISERROR(INDIRECT(CONCATENATE($E$32,"!I222"))),"",INDIRECT(CONCATENATE($E$32,"!I222")))</f>
        <v>15.331920031809299</v>
      </c>
      <c r="O37" s="1632">
        <f ca="true">IF(ISERROR(INDIRECT(CONCATENATE($E$32,"!I223"))),"",INDIRECT(CONCATENATE($E$32,"!I223")))</f>
        <v>15.335951828066662</v>
      </c>
      <c r="P37" s="1630">
        <f ca="true">IF(ISERROR(INDIRECT(CONCATENATE($E$32,"!I224"))),"",INDIRECT(CONCATENATE($E$32,"!I224")))</f>
        <v>69.332128140123942</v>
      </c>
      <c r="Q37" s="1626">
        <f ca="true">IF(ISERROR(INDIRECT(CONCATENATE($E$32,"!J222"))),"",INDIRECT(CONCATENATE($E$32,"!J222")))</f>
        <v>24.127083141658996</v>
      </c>
      <c r="R37" s="1632">
        <f ca="true">IF(ISERROR(INDIRECT(CONCATENATE($E$32,"!J223"))),"",INDIRECT(CONCATENATE($E$32,"!J223")))</f>
        <v>15.103670838249784</v>
      </c>
      <c r="S37" s="1630">
        <f ca="true">IF(ISERROR(INDIRECT(CONCATENATE($E$32,"!J224"))),"",INDIRECT(CONCATENATE($E$32,"!J224")))</f>
        <v>60.769246020091217</v>
      </c>
      <c r="T37" s="1626">
        <f ca="true">IF(ISERROR(INDIRECT(CONCATENATE($E$32,"!K222"))),"",INDIRECT(CONCATENATE($E$32,"!K222")))</f>
        <v>39.049577607729852</v>
      </c>
      <c r="U37" s="1632">
        <f ca="true">IF(ISERROR(INDIRECT(CONCATENATE($E$32,"!K223"))),"",INDIRECT(CONCATENATE($E$32,"!K223")))</f>
        <v>20.325551594120935</v>
      </c>
      <c r="V37" s="1630">
        <f ca="true">IF(ISERROR(INDIRECT(CONCATENATE($E$32,"!K224"))),"",INDIRECT(CONCATENATE($E$32,"!K224")))</f>
        <v>40.624870798149054</v>
      </c>
      <c r="W37" s="1626">
        <f ca="true">IF(ISERROR(INDIRECT(CONCATENATE($E$32,"!L222"))),"",INDIRECT(CONCATENATE($E$32,"!L222")))</f>
        <v>71.162143699153091</v>
      </c>
      <c r="X37" s="1632">
        <f ca="true">IF(ISERROR(INDIRECT(CONCATENATE($E$32,"!L223"))),"",INDIRECT(CONCATENATE($E$32,"!L223")))</f>
        <v>13.816964149294311</v>
      </c>
      <c r="Y37" s="1630">
        <f ca="true">IF(ISERROR(INDIRECT(CONCATENATE($E$32,"!L224"))),"",INDIRECT(CONCATENATE($E$32,"!L224")))</f>
        <v>15.020892151552479</v>
      </c>
      <c r="Z37" s="108"/>
    </row>
    <row r="38" x14ac:dyDescent="0.2">
      <c r="F38" s="36"/>
      <c r="G38" s="1573"/>
      <c r="H38" s="1574"/>
      <c r="I38" s="1576"/>
      <c r="J38" s="1634"/>
      <c r="K38" s="1627"/>
      <c r="L38" s="1633"/>
      <c r="M38" s="1631"/>
      <c r="N38" s="1627"/>
      <c r="O38" s="1633"/>
      <c r="P38" s="1631"/>
      <c r="Q38" s="1627"/>
      <c r="R38" s="1633"/>
      <c r="S38" s="1631"/>
      <c r="T38" s="1627"/>
      <c r="U38" s="1633"/>
      <c r="V38" s="1631"/>
      <c r="W38" s="1627"/>
      <c r="X38" s="1633"/>
      <c r="Y38" s="1631"/>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1571" t="s">
        <v>7</v>
      </c>
      <c r="H40" s="1572"/>
      <c r="I40" s="1575"/>
      <c r="J40" s="1628" t="str">
        <f ca="true">IF(ISERROR(INDIRECT(CONCATENATE(#REF!,"!A2"))),"",INDIRECT(CONCATENATE(#REF!,"!A210")))</f>
        <v/>
      </c>
      <c r="K40" s="1626">
        <f ca="true">IF(ISERROR(INDIRECT(CONCATENATE($E$32,"!M222"))),"",INDIRECT(CONCATENATE($E$32,"!M222")))</f>
        <v>17.97299955488452</v>
      </c>
      <c r="L40" s="1632">
        <f ca="true">IF(ISERROR(INDIRECT(CONCATENATE($E$32,"!M223"))),"",INDIRECT(CONCATENATE($E$32,"!M223")))</f>
        <v>13.099024083467462</v>
      </c>
      <c r="M40" s="1630">
        <f ca="true">IF(ISERROR(INDIRECT(CONCATENATE($E$32,"!M224"))),"",INDIRECT(CONCATENATE($E$32,"!M224")))</f>
        <v>68.927976361648007</v>
      </c>
      <c r="N40" s="1626">
        <f ca="true">IF(ISERROR(INDIRECT(CONCATENATE($E$32,"!N222"))),"",INDIRECT(CONCATENATE($E$32,"!N222")))</f>
        <v>13.23462786370014</v>
      </c>
      <c r="O40" s="1632">
        <f ca="true">IF(ISERROR(INDIRECT(CONCATENATE($E$32,"!N223"))),"",INDIRECT(CONCATENATE($E$32,"!N223")))</f>
        <v>13.399027555432738</v>
      </c>
      <c r="P40" s="1630">
        <f ca="true">IF(ISERROR(INDIRECT(CONCATENATE($E$32,"!N224"))),"",INDIRECT(CONCATENATE($E$32,"!N224")))</f>
        <v>73.366344580867235</v>
      </c>
      <c r="Q40" s="1626">
        <f ca="true">IF(ISERROR(INDIRECT(CONCATENATE($E$32,"!O222"))),"",INDIRECT(CONCATENATE($E$32,"!O222")))</f>
        <v>14.921528032628007</v>
      </c>
      <c r="R40" s="1632">
        <f ca="true">IF(ISERROR(INDIRECT(CONCATENATE($E$32,"!O223"))),"",INDIRECT(CONCATENATE($E$32,"!O223")))</f>
        <v>21.907776791799332</v>
      </c>
      <c r="S40" s="1630">
        <f ca="true">IF(ISERROR(INDIRECT(CONCATENATE($E$32,"!O224"))),"",INDIRECT(CONCATENATE($E$32,"!O224")))</f>
        <v>63.170695175573002</v>
      </c>
      <c r="T40" s="1626">
        <f ca="true">IF(ISERROR(INDIRECT(CONCATENATE($E$32,"!P222"))),"",INDIRECT(CONCATENATE($E$32,"!P222")))</f>
        <v>18.533398841893522</v>
      </c>
      <c r="U40" s="1632">
        <f ca="true">IF(ISERROR(INDIRECT(CONCATENATE($E$32,"!P223"))),"",INDIRECT(CONCATENATE($E$32,"!P223")))</f>
        <v>29.872338731863262</v>
      </c>
      <c r="V40" s="1630">
        <f ca="true">IF(ISERROR(INDIRECT(CONCATENATE($E$32,"!P224"))),"",INDIRECT(CONCATENATE($E$32,"!P224")))</f>
        <v>51.594262426243276</v>
      </c>
      <c r="W40" s="1626">
        <f ca="true">IF(ISERROR(INDIRECT(CONCATENATE($E$32,"!Q222"))),"",INDIRECT(CONCATENATE($E$32,"!Q222")))</f>
        <v>29.504745918638655</v>
      </c>
      <c r="X40" s="1632">
        <f ca="true">IF(ISERROR(INDIRECT(CONCATENATE($E$32,"!Q223"))),"",INDIRECT(CONCATENATE($E$32,"!Q223")))</f>
        <v>26.945709014195224</v>
      </c>
      <c r="Y40" s="1630">
        <f ca="true">IF(ISERROR(INDIRECT(CONCATENATE($E$32,"!Q224"))),"",INDIRECT(CONCATENATE($E$32,"!Q224")))</f>
        <v>43.549545067166108</v>
      </c>
      <c r="Z40" s="108"/>
    </row>
    <row r="41" x14ac:dyDescent="0.2">
      <c r="F41" s="36"/>
      <c r="G41" s="1573"/>
      <c r="H41" s="1574"/>
      <c r="I41" s="1576"/>
      <c r="J41" s="1634"/>
      <c r="K41" s="1627"/>
      <c r="L41" s="1633"/>
      <c r="M41" s="1631"/>
      <c r="N41" s="1627"/>
      <c r="O41" s="1633"/>
      <c r="P41" s="1631"/>
      <c r="Q41" s="1627"/>
      <c r="R41" s="1633"/>
      <c r="S41" s="1631"/>
      <c r="T41" s="1627"/>
      <c r="U41" s="1633"/>
      <c r="V41" s="1631"/>
      <c r="W41" s="1627"/>
      <c r="X41" s="1633"/>
      <c r="Y41" s="1631"/>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2</v>
      </c>
      <c r="B88" s="4" t="s">
        <v>135</v>
      </c>
    </row>
    <row r="89" hidden="true" x14ac:dyDescent="0.2">
      <c r="B89" s="4" t="s">
        <v>292</v>
      </c>
    </row>
    <row r="90" hidden="true" x14ac:dyDescent="0.2">
      <c r="B90" s="4" t="s">
        <v>134</v>
      </c>
    </row>
    <row r="91" hidden="true" x14ac:dyDescent="0.2">
      <c r="B91" s="4"/>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3F286-019C-43FA-A190-9CA9A804C41F}">
  <sheetPr codeName="Feuil4"/>
  <dimension ref="A1:CZ1200"/>
  <sheetViews>
    <sheetView showGridLines="false" workbookViewId="0"/>
  </sheetViews>
  <sheetFormatPr defaultColWidth="13.5703125" defaultRowHeight="15" customHeight="true" x14ac:dyDescent="0.2"/>
  <cols>
    <col min="1" max="1" width="31.5703125" style="390" customWidth="true"/>
    <col min="2" max="2" width="41.5703125" style="390" customWidth="true"/>
    <col min="3" max="17" width="10.7109375" style="390" customWidth="true"/>
    <col min="18" max="32" width="12.5703125" style="390" customWidth="true"/>
    <col min="33" max="52" width="12.5703125" style="211" customWidth="true"/>
    <col min="53" max="53" width="31.5703125" style="391" customWidth="true"/>
    <col min="54" max="54" width="41.5703125" style="238" customWidth="true"/>
    <col min="55" max="69" width="9.140625" style="391" customWidth="true"/>
    <col min="70" max="77" width="12.5703125" style="391" customWidth="true"/>
    <col min="78" max="104" width="12.5703125" style="211" customWidth="true"/>
    <col min="105" max="16384" width="13.5703125" style="390"/>
  </cols>
  <sheetData>
    <row r="1" s="111" customFormat="true" ht="18" customHeight="true" x14ac:dyDescent="0.2">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Sudan</v>
      </c>
      <c r="B2" s="226"/>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2010</v>
      </c>
      <c r="B3" s="228"/>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MICS10</v>
      </c>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569" t="str">
        <f>B1028</f>
        <v/>
      </c>
      <c r="B10" s="570"/>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569" t="str">
        <f>B1027</f>
        <v/>
      </c>
      <c r="B11" s="57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572"/>
      <c r="B12" s="570"/>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573"/>
      <c r="B13" s="574"/>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397" customFormat="true" ht="15" customHeight="true" x14ac:dyDescent="0.2">
      <c r="A14" s="115" t="s">
        <v>95</v>
      </c>
      <c r="B14" s="208"/>
      <c r="C14" s="1775" t="s">
        <v>114</v>
      </c>
      <c r="D14" s="1776"/>
      <c r="E14" s="1776"/>
      <c r="F14" s="1776"/>
      <c r="G14" s="1777"/>
      <c r="H14" s="1744" t="s">
        <v>38</v>
      </c>
      <c r="I14" s="1745"/>
      <c r="J14" s="1745"/>
      <c r="K14" s="1745"/>
      <c r="L14" s="1746"/>
      <c r="M14" s="1756" t="s">
        <v>37</v>
      </c>
      <c r="N14" s="1757"/>
      <c r="O14" s="1757"/>
      <c r="P14" s="1757"/>
      <c r="Q14" s="1758"/>
      <c r="R14" s="1392" t="s">
        <v>138</v>
      </c>
      <c r="S14" s="1427"/>
      <c r="T14" s="1427"/>
      <c r="U14" s="1427"/>
      <c r="V14" s="1427"/>
      <c r="W14" s="1427"/>
      <c r="X14" s="1427"/>
      <c r="Y14" s="1427"/>
      <c r="Z14" s="1427"/>
      <c r="AA14" s="1427"/>
      <c r="AB14" s="1427"/>
      <c r="AC14" s="1427"/>
      <c r="AD14" s="1427"/>
      <c r="AE14" s="1427"/>
      <c r="AF14" s="1428"/>
      <c r="AG14" s="311"/>
      <c r="AH14" s="311"/>
      <c r="AI14" s="311"/>
      <c r="AJ14" s="311"/>
      <c r="AK14" s="311"/>
      <c r="AL14" s="311"/>
      <c r="AM14" s="311"/>
      <c r="AN14" s="311"/>
      <c r="AO14" s="311"/>
      <c r="AP14" s="311"/>
      <c r="AQ14" s="311"/>
      <c r="AR14" s="311"/>
      <c r="AS14" s="311"/>
      <c r="AT14" s="311"/>
      <c r="AU14" s="311"/>
      <c r="AV14" s="311"/>
      <c r="AW14" s="311"/>
      <c r="AX14" s="311"/>
      <c r="AY14" s="311"/>
      <c r="AZ14" s="568"/>
      <c r="BA14" s="217" t="s">
        <v>128</v>
      </c>
      <c r="BB14" s="115" t="s">
        <v>95</v>
      </c>
      <c r="BC14" s="1765" t="s">
        <v>114</v>
      </c>
      <c r="BD14" s="1766"/>
      <c r="BE14" s="1766"/>
      <c r="BF14" s="1766"/>
      <c r="BG14" s="1767"/>
      <c r="BH14" s="1768" t="s">
        <v>38</v>
      </c>
      <c r="BI14" s="1766"/>
      <c r="BJ14" s="1766"/>
      <c r="BK14" s="1766"/>
      <c r="BL14" s="1767"/>
      <c r="BM14" s="1768" t="s">
        <v>37</v>
      </c>
      <c r="BN14" s="1766"/>
      <c r="BO14" s="1766"/>
      <c r="BP14" s="1766"/>
      <c r="BQ14" s="1778"/>
      <c r="BR14" s="1406" t="s">
        <v>138</v>
      </c>
      <c r="BS14" s="1407"/>
      <c r="BT14" s="1407"/>
      <c r="BU14" s="1407"/>
      <c r="BV14" s="1407"/>
      <c r="BW14" s="1407"/>
      <c r="BX14" s="1407"/>
      <c r="BY14" s="1408"/>
      <c r="BZ14" s="312"/>
      <c r="CA14" s="312"/>
      <c r="CB14" s="312"/>
      <c r="CC14" s="312"/>
      <c r="CD14" s="312"/>
      <c r="CE14" s="312"/>
      <c r="CF14" s="312"/>
      <c r="CG14" s="215"/>
      <c r="CH14" s="215"/>
      <c r="CI14" s="215"/>
      <c r="CJ14" s="215"/>
      <c r="CK14" s="215"/>
      <c r="CL14" s="215"/>
      <c r="CM14" s="215"/>
      <c r="CN14" s="215"/>
      <c r="CO14" s="215"/>
      <c r="CP14" s="215"/>
      <c r="CQ14" s="215"/>
      <c r="CR14" s="215"/>
      <c r="CS14" s="215"/>
      <c r="CT14" s="215"/>
      <c r="CU14" s="215"/>
      <c r="CV14" s="215"/>
      <c r="CW14" s="215"/>
      <c r="CX14" s="215"/>
      <c r="CY14" s="215"/>
      <c r="CZ14" s="215"/>
    </row>
    <row r="15" s="397" customFormat="true" ht="24" x14ac:dyDescent="0.2">
      <c r="A15" s="182" t="s">
        <v>87</v>
      </c>
      <c r="B15" s="242"/>
      <c r="C15" s="268" t="s">
        <v>0</v>
      </c>
      <c r="D15" s="269" t="s">
        <v>1</v>
      </c>
      <c r="E15" s="269" t="s">
        <v>2</v>
      </c>
      <c r="F15" s="269" t="s">
        <v>3</v>
      </c>
      <c r="G15" s="270" t="s">
        <v>4</v>
      </c>
      <c r="H15" s="689" t="s">
        <v>0</v>
      </c>
      <c r="I15" s="621" t="s">
        <v>1</v>
      </c>
      <c r="J15" s="621" t="s">
        <v>2</v>
      </c>
      <c r="K15" s="621" t="s">
        <v>3</v>
      </c>
      <c r="L15" s="622" t="s">
        <v>4</v>
      </c>
      <c r="M15" s="675" t="s">
        <v>0</v>
      </c>
      <c r="N15" s="621" t="s">
        <v>1</v>
      </c>
      <c r="O15" s="621" t="s">
        <v>2</v>
      </c>
      <c r="P15" s="621" t="s">
        <v>3</v>
      </c>
      <c r="Q15" s="706" t="s">
        <v>4</v>
      </c>
      <c r="R15" s="689" t="s">
        <v>147</v>
      </c>
      <c r="S15" s="621" t="s">
        <v>148</v>
      </c>
      <c r="T15" s="621" t="s">
        <v>149</v>
      </c>
      <c r="U15" s="621" t="s">
        <v>150</v>
      </c>
      <c r="V15" s="621" t="s">
        <v>151</v>
      </c>
      <c r="W15" s="621" t="s">
        <v>152</v>
      </c>
      <c r="X15" s="621" t="s">
        <v>153</v>
      </c>
      <c r="Y15" s="621" t="s">
        <v>154</v>
      </c>
      <c r="Z15" s="621" t="s">
        <v>155</v>
      </c>
      <c r="AA15" s="621" t="s">
        <v>156</v>
      </c>
      <c r="AB15" s="621" t="s">
        <v>157</v>
      </c>
      <c r="AC15" s="621" t="s">
        <v>158</v>
      </c>
      <c r="AD15" s="621" t="s">
        <v>159</v>
      </c>
      <c r="AE15" s="621" t="s">
        <v>160</v>
      </c>
      <c r="AF15" s="623" t="s">
        <v>161</v>
      </c>
      <c r="AG15" s="311"/>
      <c r="AH15" s="311"/>
      <c r="AI15" s="311"/>
      <c r="AJ15" s="311"/>
      <c r="AK15" s="311"/>
      <c r="AL15" s="311"/>
      <c r="AM15" s="311"/>
      <c r="AN15" s="311"/>
      <c r="AO15" s="311"/>
      <c r="AP15" s="311"/>
      <c r="AQ15" s="311"/>
      <c r="AR15" s="311"/>
      <c r="AS15" s="311"/>
      <c r="AT15" s="311"/>
      <c r="AU15" s="311"/>
      <c r="AV15" s="311"/>
      <c r="AW15" s="311"/>
      <c r="AX15" s="311"/>
      <c r="AY15" s="311"/>
      <c r="AZ15" s="568"/>
      <c r="BA15" s="192" t="s">
        <v>119</v>
      </c>
      <c r="BB15" s="191"/>
      <c r="BC15" s="313" t="s">
        <v>0</v>
      </c>
      <c r="BD15" s="166" t="s">
        <v>1</v>
      </c>
      <c r="BE15" s="166" t="s">
        <v>2</v>
      </c>
      <c r="BF15" s="166" t="s">
        <v>3</v>
      </c>
      <c r="BG15" s="314" t="s">
        <v>4</v>
      </c>
      <c r="BH15" s="315" t="s">
        <v>0</v>
      </c>
      <c r="BI15" s="166" t="s">
        <v>1</v>
      </c>
      <c r="BJ15" s="166" t="s">
        <v>2</v>
      </c>
      <c r="BK15" s="166" t="s">
        <v>3</v>
      </c>
      <c r="BL15" s="314" t="s">
        <v>4</v>
      </c>
      <c r="BM15" s="315" t="s">
        <v>0</v>
      </c>
      <c r="BN15" s="166" t="s">
        <v>1</v>
      </c>
      <c r="BO15" s="166" t="s">
        <v>2</v>
      </c>
      <c r="BP15" s="166" t="s">
        <v>3</v>
      </c>
      <c r="BQ15" s="314" t="s">
        <v>4</v>
      </c>
      <c r="BR15" s="315" t="s">
        <v>147</v>
      </c>
      <c r="BS15" s="166" t="s">
        <v>148</v>
      </c>
      <c r="BT15" s="166" t="s">
        <v>149</v>
      </c>
      <c r="BU15" s="166" t="s">
        <v>150</v>
      </c>
      <c r="BV15" s="166" t="s">
        <v>151</v>
      </c>
      <c r="BW15" s="166" t="s">
        <v>152</v>
      </c>
      <c r="BX15" s="166" t="s">
        <v>153</v>
      </c>
      <c r="BY15" s="167" t="s">
        <v>154</v>
      </c>
      <c r="BZ15" s="167" t="s">
        <v>155</v>
      </c>
      <c r="CA15" s="167" t="s">
        <v>156</v>
      </c>
      <c r="CB15" s="167" t="s">
        <v>157</v>
      </c>
      <c r="CC15" s="167" t="s">
        <v>158</v>
      </c>
      <c r="CD15" s="167" t="s">
        <v>159</v>
      </c>
      <c r="CE15" s="167" t="s">
        <v>160</v>
      </c>
      <c r="CF15" s="167" t="s">
        <v>161</v>
      </c>
      <c r="CG15" s="1471"/>
      <c r="CH15" s="1471"/>
      <c r="CI15" s="1471"/>
      <c r="CJ15" s="1471"/>
      <c r="CK15" s="1471"/>
      <c r="CL15" s="1471"/>
      <c r="CM15" s="1471"/>
      <c r="CN15" s="1471"/>
      <c r="CO15" s="1471"/>
      <c r="CP15" s="1471"/>
      <c r="CQ15" s="1471"/>
      <c r="CR15" s="1471"/>
      <c r="CS15" s="1471"/>
      <c r="CT15" s="1471"/>
      <c r="CU15" s="1471"/>
      <c r="CV15" s="1471"/>
      <c r="CW15" s="1471"/>
      <c r="CX15" s="1471"/>
      <c r="CY15" s="1471"/>
      <c r="CZ15" s="1471"/>
    </row>
    <row r="16" s="397" customFormat="true" ht="15" customHeight="true" x14ac:dyDescent="0.2">
      <c r="A16" s="1759" t="s">
        <v>13</v>
      </c>
      <c r="B16" s="964" t="s">
        <v>14</v>
      </c>
      <c r="C16" s="761">
        <v>69.39169312766289</v>
      </c>
      <c r="D16" s="762">
        <v>66.219530181163876</v>
      </c>
      <c r="E16" s="762">
        <v>79.381734815518428</v>
      </c>
      <c r="F16" s="762">
        <v>92.15182823431465</v>
      </c>
      <c r="G16" s="763">
        <v>98.477956979970784</v>
      </c>
      <c r="H16" s="764">
        <v>88.711215800457254</v>
      </c>
      <c r="I16" s="762">
        <v>91.97111369418721</v>
      </c>
      <c r="J16" s="762">
        <v>93.83218052282183</v>
      </c>
      <c r="K16" s="762">
        <v>97.307606039512834</v>
      </c>
      <c r="L16" s="765">
        <v>99.743019689479027</v>
      </c>
      <c r="M16" s="766">
        <v>71.321950462777039</v>
      </c>
      <c r="N16" s="762">
        <v>64.058907751486927</v>
      </c>
      <c r="O16" s="762">
        <v>64.514778163876542</v>
      </c>
      <c r="P16" s="762">
        <v>79.219673572874328</v>
      </c>
      <c r="Q16" s="763">
        <v>96.053384559995308</v>
      </c>
      <c r="R16" s="764">
        <v>53.998537849136866</v>
      </c>
      <c r="S16" s="762">
        <v>61.247396227789267</v>
      </c>
      <c r="T16" s="762">
        <v>97.593877491944951</v>
      </c>
      <c r="U16" s="762">
        <v>68.506942480749146</v>
      </c>
      <c r="V16" s="762">
        <v>96.296547376776459</v>
      </c>
      <c r="W16" s="762">
        <v>78.361898160161047</v>
      </c>
      <c r="X16" s="762">
        <v>79.014991527066911</v>
      </c>
      <c r="Y16" s="762">
        <v>93.204082824884409</v>
      </c>
      <c r="Z16" s="762">
        <v>85.572705359368356</v>
      </c>
      <c r="AA16" s="762">
        <v>81.081438110763045</v>
      </c>
      <c r="AB16" s="762">
        <v>82.357861460003505</v>
      </c>
      <c r="AC16" s="762">
        <v>82.6771904654439</v>
      </c>
      <c r="AD16" s="762">
        <v>72.85577944321598</v>
      </c>
      <c r="AE16" s="762">
        <v>54.490057703509279</v>
      </c>
      <c r="AF16" s="1439">
        <v>64.38647238400651</v>
      </c>
      <c r="AG16" s="311"/>
      <c r="AH16" s="311"/>
      <c r="AI16" s="311"/>
      <c r="AJ16" s="311"/>
      <c r="AK16" s="311"/>
      <c r="AL16" s="311"/>
      <c r="AM16" s="311"/>
      <c r="AN16" s="311"/>
      <c r="AO16" s="311"/>
      <c r="AP16" s="311"/>
      <c r="AQ16" s="311"/>
      <c r="AR16" s="311"/>
      <c r="AS16" s="311"/>
      <c r="AT16" s="311"/>
      <c r="AU16" s="311"/>
      <c r="AV16" s="311"/>
      <c r="AW16" s="311"/>
      <c r="AX16" s="311"/>
      <c r="AY16" s="311"/>
      <c r="AZ16" s="568"/>
      <c r="BA16" s="1779" t="s">
        <v>13</v>
      </c>
      <c r="BB16" s="147" t="s">
        <v>14</v>
      </c>
      <c r="BC16" s="1036" t="s">
        <v>35</v>
      </c>
      <c r="BD16" s="1055" t="s">
        <v>35</v>
      </c>
      <c r="BE16" s="1055" t="s">
        <v>35</v>
      </c>
      <c r="BF16" s="1055" t="s">
        <v>35</v>
      </c>
      <c r="BG16" s="1075" t="s">
        <v>35</v>
      </c>
      <c r="BH16" s="1095" t="s">
        <v>35</v>
      </c>
      <c r="BI16" s="1055" t="s">
        <v>35</v>
      </c>
      <c r="BJ16" s="1055" t="s">
        <v>35</v>
      </c>
      <c r="BK16" s="1055" t="s">
        <v>35</v>
      </c>
      <c r="BL16" s="1075" t="s">
        <v>35</v>
      </c>
      <c r="BM16" s="1095" t="s">
        <v>35</v>
      </c>
      <c r="BN16" s="1055" t="s">
        <v>35</v>
      </c>
      <c r="BO16" s="1055" t="s">
        <v>35</v>
      </c>
      <c r="BP16" s="1055" t="s">
        <v>35</v>
      </c>
      <c r="BQ16" s="1075" t="s">
        <v>35</v>
      </c>
      <c r="BR16" s="1095" t="s">
        <v>35</v>
      </c>
      <c r="BS16" s="1055" t="s">
        <v>35</v>
      </c>
      <c r="BT16" s="1055" t="s">
        <v>35</v>
      </c>
      <c r="BU16" s="1055" t="s">
        <v>35</v>
      </c>
      <c r="BV16" s="1055" t="s">
        <v>35</v>
      </c>
      <c r="BW16" s="1055" t="s">
        <v>35</v>
      </c>
      <c r="BX16" s="1055" t="s">
        <v>35</v>
      </c>
      <c r="BY16" s="1114" t="s">
        <v>35</v>
      </c>
      <c r="BZ16" s="1114" t="s">
        <v>35</v>
      </c>
      <c r="CA16" s="1114" t="s">
        <v>35</v>
      </c>
      <c r="CB16" s="1114" t="s">
        <v>35</v>
      </c>
      <c r="CC16" s="1114" t="s">
        <v>35</v>
      </c>
      <c r="CD16" s="1114" t="s">
        <v>35</v>
      </c>
      <c r="CE16" s="1114" t="s">
        <v>35</v>
      </c>
      <c r="CF16" s="1114" t="s">
        <v>35</v>
      </c>
      <c r="CG16" s="1472"/>
      <c r="CH16" s="1472"/>
      <c r="CI16" s="1472"/>
      <c r="CJ16" s="1472"/>
      <c r="CK16" s="1472"/>
      <c r="CL16" s="1472"/>
      <c r="CM16" s="1472"/>
      <c r="CN16" s="1472"/>
      <c r="CO16" s="1472"/>
      <c r="CP16" s="1472"/>
      <c r="CQ16" s="1472"/>
      <c r="CR16" s="1472"/>
      <c r="CS16" s="1472"/>
      <c r="CT16" s="1472"/>
      <c r="CU16" s="1472"/>
      <c r="CV16" s="1472"/>
      <c r="CW16" s="1472"/>
      <c r="CX16" s="1472"/>
      <c r="CY16" s="1472"/>
      <c r="CZ16" s="1472"/>
    </row>
    <row r="17" s="397" customFormat="true" ht="15" customHeight="true" x14ac:dyDescent="0.2">
      <c r="A17" s="1760"/>
      <c r="B17" s="965" t="s">
        <v>51</v>
      </c>
      <c r="C17" s="767">
        <v>30.608306872336954</v>
      </c>
      <c r="D17" s="768">
        <v>33.780469818836359</v>
      </c>
      <c r="E17" s="768">
        <v>20.618265184481775</v>
      </c>
      <c r="F17" s="768">
        <v>7.8481717656852981</v>
      </c>
      <c r="G17" s="769">
        <v>1.5220430200291803</v>
      </c>
      <c r="H17" s="770">
        <v>11.288784199542668</v>
      </c>
      <c r="I17" s="768">
        <v>8.0288863058127262</v>
      </c>
      <c r="J17" s="768">
        <v>6.1678194771781252</v>
      </c>
      <c r="K17" s="768">
        <v>2.6923939604871223</v>
      </c>
      <c r="L17" s="771">
        <v>0.25698031052095954</v>
      </c>
      <c r="M17" s="772">
        <v>28.678049537223199</v>
      </c>
      <c r="N17" s="768">
        <v>35.941092248513215</v>
      </c>
      <c r="O17" s="768">
        <v>35.485221836123564</v>
      </c>
      <c r="P17" s="768">
        <v>20.780326427125782</v>
      </c>
      <c r="Q17" s="769">
        <v>3.9466154400046629</v>
      </c>
      <c r="R17" s="770">
        <v>46.001462150862956</v>
      </c>
      <c r="S17" s="768">
        <v>38.75260377221057</v>
      </c>
      <c r="T17" s="768">
        <v>2.4061225080550068</v>
      </c>
      <c r="U17" s="768">
        <v>31.493057519251106</v>
      </c>
      <c r="V17" s="768">
        <v>3.7034526232235465</v>
      </c>
      <c r="W17" s="768">
        <v>21.638101839838956</v>
      </c>
      <c r="X17" s="768">
        <v>20.985008472932908</v>
      </c>
      <c r="Y17" s="768">
        <v>6.7959171751155196</v>
      </c>
      <c r="Z17" s="768">
        <v>14.427294640631766</v>
      </c>
      <c r="AA17" s="768">
        <v>18.918561889236958</v>
      </c>
      <c r="AB17" s="768">
        <v>17.642138539996431</v>
      </c>
      <c r="AC17" s="768">
        <v>17.322809534556143</v>
      </c>
      <c r="AD17" s="768">
        <v>27.144220556784067</v>
      </c>
      <c r="AE17" s="768">
        <v>45.509942296490721</v>
      </c>
      <c r="AF17" s="1440">
        <v>35.61352761599332</v>
      </c>
      <c r="AG17" s="311"/>
      <c r="AH17" s="311"/>
      <c r="AI17" s="311"/>
      <c r="AJ17" s="311"/>
      <c r="AK17" s="311"/>
      <c r="AL17" s="311"/>
      <c r="AM17" s="311"/>
      <c r="AN17" s="311"/>
      <c r="AO17" s="311"/>
      <c r="AP17" s="311"/>
      <c r="AQ17" s="311"/>
      <c r="AR17" s="311"/>
      <c r="AS17" s="311"/>
      <c r="AT17" s="311"/>
      <c r="AU17" s="311"/>
      <c r="AV17" s="311"/>
      <c r="AW17" s="311"/>
      <c r="AX17" s="311"/>
      <c r="AY17" s="311"/>
      <c r="AZ17" s="568"/>
      <c r="BA17" s="1780"/>
      <c r="BB17" s="148" t="s">
        <v>51</v>
      </c>
      <c r="BC17" s="1037" t="s">
        <v>35</v>
      </c>
      <c r="BD17" s="1056" t="s">
        <v>35</v>
      </c>
      <c r="BE17" s="1056" t="s">
        <v>35</v>
      </c>
      <c r="BF17" s="1056" t="s">
        <v>35</v>
      </c>
      <c r="BG17" s="1076" t="s">
        <v>35</v>
      </c>
      <c r="BH17" s="1096" t="s">
        <v>35</v>
      </c>
      <c r="BI17" s="1056" t="s">
        <v>35</v>
      </c>
      <c r="BJ17" s="1056" t="s">
        <v>35</v>
      </c>
      <c r="BK17" s="1056" t="s">
        <v>35</v>
      </c>
      <c r="BL17" s="1076" t="s">
        <v>35</v>
      </c>
      <c r="BM17" s="1096" t="s">
        <v>35</v>
      </c>
      <c r="BN17" s="1056" t="s">
        <v>35</v>
      </c>
      <c r="BO17" s="1056" t="s">
        <v>35</v>
      </c>
      <c r="BP17" s="1056" t="s">
        <v>35</v>
      </c>
      <c r="BQ17" s="1076" t="s">
        <v>35</v>
      </c>
      <c r="BR17" s="1096" t="s">
        <v>35</v>
      </c>
      <c r="BS17" s="1056" t="s">
        <v>35</v>
      </c>
      <c r="BT17" s="1056" t="s">
        <v>35</v>
      </c>
      <c r="BU17" s="1056" t="s">
        <v>35</v>
      </c>
      <c r="BV17" s="1056" t="s">
        <v>35</v>
      </c>
      <c r="BW17" s="1056" t="s">
        <v>35</v>
      </c>
      <c r="BX17" s="1056" t="s">
        <v>35</v>
      </c>
      <c r="BY17" s="1115" t="s">
        <v>35</v>
      </c>
      <c r="BZ17" s="1115" t="s">
        <v>35</v>
      </c>
      <c r="CA17" s="1115" t="s">
        <v>35</v>
      </c>
      <c r="CB17" s="1115" t="s">
        <v>35</v>
      </c>
      <c r="CC17" s="1115" t="s">
        <v>35</v>
      </c>
      <c r="CD17" s="1115" t="s">
        <v>35</v>
      </c>
      <c r="CE17" s="1115" t="s">
        <v>35</v>
      </c>
      <c r="CF17" s="1115" t="s">
        <v>35</v>
      </c>
      <c r="CG17" s="1473"/>
      <c r="CH17" s="1473"/>
      <c r="CI17" s="1473"/>
      <c r="CJ17" s="1473"/>
      <c r="CK17" s="1473"/>
      <c r="CL17" s="1473"/>
      <c r="CM17" s="1473"/>
      <c r="CN17" s="1473"/>
      <c r="CO17" s="1473"/>
      <c r="CP17" s="1473"/>
      <c r="CQ17" s="1473"/>
      <c r="CR17" s="1473"/>
      <c r="CS17" s="1473"/>
      <c r="CT17" s="1473"/>
      <c r="CU17" s="1473"/>
      <c r="CV17" s="1473"/>
      <c r="CW17" s="1473"/>
      <c r="CX17" s="1473"/>
      <c r="CY17" s="1473"/>
      <c r="CZ17" s="1473"/>
    </row>
    <row r="18" s="397" customFormat="true" ht="15" customHeight="true" x14ac:dyDescent="0.2">
      <c r="A18" s="1760" t="s">
        <v>60</v>
      </c>
      <c r="B18" s="965" t="s">
        <v>15</v>
      </c>
      <c r="C18" s="773">
        <f>C16*C23/100</f>
        <v>46.28425931615115</v>
      </c>
      <c r="D18" s="774">
        <f>D16*D23/100</f>
        <v>49.068671864242425</v>
      </c>
      <c r="E18" s="774">
        <f t="shared" ref="E18:AF18" si="0">E16*E23/100</f>
        <v>70.332217046549317</v>
      </c>
      <c r="F18" s="774">
        <f t="shared" si="0"/>
        <v>89.940184356691091</v>
      </c>
      <c r="G18" s="775">
        <f t="shared" si="0"/>
        <v>98.182523109030882</v>
      </c>
      <c r="H18" s="776">
        <f t="shared" si="0"/>
        <v>82.057874615422946</v>
      </c>
      <c r="I18" s="774">
        <f t="shared" si="0"/>
        <v>88.936066942279027</v>
      </c>
      <c r="J18" s="774">
        <f t="shared" si="0"/>
        <v>92.800026537070792</v>
      </c>
      <c r="K18" s="774">
        <f t="shared" si="0"/>
        <v>96.918375615354776</v>
      </c>
      <c r="L18" s="777">
        <f t="shared" si="0"/>
        <v>99.743019689479027</v>
      </c>
      <c r="M18" s="773">
        <f t="shared" si="0"/>
        <v>46.430589751267846</v>
      </c>
      <c r="N18" s="774">
        <f t="shared" si="0"/>
        <v>44.008469625271516</v>
      </c>
      <c r="O18" s="774">
        <f t="shared" si="0"/>
        <v>49.611864408021063</v>
      </c>
      <c r="P18" s="774">
        <f t="shared" si="0"/>
        <v>71.693804583451268</v>
      </c>
      <c r="Q18" s="775">
        <f t="shared" si="0"/>
        <v>94.996797329835374</v>
      </c>
      <c r="R18" s="776">
        <f t="shared" si="0"/>
        <v>44.062806884895679</v>
      </c>
      <c r="S18" s="774">
        <f t="shared" si="0"/>
        <v>53.530224303087827</v>
      </c>
      <c r="T18" s="774">
        <f t="shared" si="0"/>
        <v>95.349218309630217</v>
      </c>
      <c r="U18" s="774">
        <f t="shared" si="0"/>
        <v>63.300414852212214</v>
      </c>
      <c r="V18" s="774">
        <f t="shared" si="0"/>
        <v>95.718768092515802</v>
      </c>
      <c r="W18" s="774">
        <f t="shared" si="0"/>
        <v>52.502471767307895</v>
      </c>
      <c r="X18" s="774">
        <f t="shared" si="0"/>
        <v>58.076018772394178</v>
      </c>
      <c r="Y18" s="774">
        <f t="shared" si="0"/>
        <v>91.433205251211604</v>
      </c>
      <c r="Z18" s="774">
        <f t="shared" si="0"/>
        <v>76.758716707353415</v>
      </c>
      <c r="AA18" s="774">
        <f t="shared" si="0"/>
        <v>74.189515871348192</v>
      </c>
      <c r="AB18" s="774">
        <f t="shared" si="0"/>
        <v>76.181021850503242</v>
      </c>
      <c r="AC18" s="774">
        <f t="shared" si="0"/>
        <v>55.476394802312853</v>
      </c>
      <c r="AD18" s="774">
        <f t="shared" si="0"/>
        <v>60.688864276198913</v>
      </c>
      <c r="AE18" s="774">
        <f t="shared" si="0"/>
        <v>47.351860144349565</v>
      </c>
      <c r="AF18" s="777">
        <f t="shared" si="0"/>
        <v>63.227515881094398</v>
      </c>
      <c r="AG18" s="311"/>
      <c r="AH18" s="311"/>
      <c r="AI18" s="311"/>
      <c r="AJ18" s="311"/>
      <c r="AK18" s="311"/>
      <c r="AL18" s="311"/>
      <c r="AM18" s="311"/>
      <c r="AN18" s="311"/>
      <c r="AO18" s="311"/>
      <c r="AP18" s="311"/>
      <c r="AQ18" s="311"/>
      <c r="AR18" s="311"/>
      <c r="AS18" s="311"/>
      <c r="AT18" s="311"/>
      <c r="AU18" s="311"/>
      <c r="AV18" s="311"/>
      <c r="AW18" s="311"/>
      <c r="AX18" s="311"/>
      <c r="AY18" s="311"/>
      <c r="AZ18" s="568"/>
      <c r="BA18" s="1780" t="s">
        <v>60</v>
      </c>
      <c r="BB18" s="148" t="s">
        <v>15</v>
      </c>
      <c r="BC18" s="1037" t="s">
        <v>35</v>
      </c>
      <c r="BD18" s="1056" t="s">
        <v>35</v>
      </c>
      <c r="BE18" s="1056" t="s">
        <v>35</v>
      </c>
      <c r="BF18" s="1056" t="s">
        <v>35</v>
      </c>
      <c r="BG18" s="1076" t="s">
        <v>35</v>
      </c>
      <c r="BH18" s="1096" t="s">
        <v>35</v>
      </c>
      <c r="BI18" s="1056" t="s">
        <v>35</v>
      </c>
      <c r="BJ18" s="1056" t="s">
        <v>35</v>
      </c>
      <c r="BK18" s="1056" t="s">
        <v>35</v>
      </c>
      <c r="BL18" s="1076" t="s">
        <v>35</v>
      </c>
      <c r="BM18" s="1096" t="s">
        <v>35</v>
      </c>
      <c r="BN18" s="1056" t="s">
        <v>35</v>
      </c>
      <c r="BO18" s="1056" t="s">
        <v>35</v>
      </c>
      <c r="BP18" s="1056" t="s">
        <v>35</v>
      </c>
      <c r="BQ18" s="1076" t="s">
        <v>35</v>
      </c>
      <c r="BR18" s="1096" t="s">
        <v>35</v>
      </c>
      <c r="BS18" s="1056" t="s">
        <v>35</v>
      </c>
      <c r="BT18" s="1056" t="s">
        <v>35</v>
      </c>
      <c r="BU18" s="1056" t="s">
        <v>35</v>
      </c>
      <c r="BV18" s="1056" t="s">
        <v>35</v>
      </c>
      <c r="BW18" s="1056" t="s">
        <v>35</v>
      </c>
      <c r="BX18" s="1056" t="s">
        <v>35</v>
      </c>
      <c r="BY18" s="1115" t="s">
        <v>35</v>
      </c>
      <c r="BZ18" s="1115" t="s">
        <v>35</v>
      </c>
      <c r="CA18" s="1115" t="s">
        <v>35</v>
      </c>
      <c r="CB18" s="1115" t="s">
        <v>35</v>
      </c>
      <c r="CC18" s="1115" t="s">
        <v>35</v>
      </c>
      <c r="CD18" s="1115" t="s">
        <v>35</v>
      </c>
      <c r="CE18" s="1115" t="s">
        <v>35</v>
      </c>
      <c r="CF18" s="1115" t="s">
        <v>35</v>
      </c>
      <c r="CG18" s="1473"/>
      <c r="CH18" s="1473"/>
      <c r="CI18" s="1473"/>
      <c r="CJ18" s="1473"/>
      <c r="CK18" s="1473"/>
      <c r="CL18" s="1473"/>
      <c r="CM18" s="1473"/>
      <c r="CN18" s="1473"/>
      <c r="CO18" s="1473"/>
      <c r="CP18" s="1473"/>
      <c r="CQ18" s="1473"/>
      <c r="CR18" s="1473"/>
      <c r="CS18" s="1473"/>
      <c r="CT18" s="1473"/>
      <c r="CU18" s="1473"/>
      <c r="CV18" s="1473"/>
      <c r="CW18" s="1473"/>
      <c r="CX18" s="1473"/>
      <c r="CY18" s="1473"/>
      <c r="CZ18" s="1473"/>
    </row>
    <row r="19" s="397" customFormat="true" ht="15" customHeight="true" x14ac:dyDescent="0.2">
      <c r="A19" s="1760"/>
      <c r="B19" s="965" t="s">
        <v>16</v>
      </c>
      <c r="C19" s="773">
        <f>C16*C22/100</f>
        <v>23.10743381151174</v>
      </c>
      <c r="D19" s="774">
        <f>D16*D22/100</f>
        <v>17.150858316921443</v>
      </c>
      <c r="E19" s="774">
        <f t="shared" ref="E19:AF19" si="1">E16*E22/100</f>
        <v>9.0495177689691015</v>
      </c>
      <c r="F19" s="774">
        <f t="shared" si="1"/>
        <v>2.2116438776235516</v>
      </c>
      <c r="G19" s="775">
        <f t="shared" si="1"/>
        <v>0.29543387093991236</v>
      </c>
      <c r="H19" s="776">
        <f t="shared" si="1"/>
        <v>6.6533411850342938</v>
      </c>
      <c r="I19" s="774">
        <f t="shared" si="1"/>
        <v>3.0350467519081774</v>
      </c>
      <c r="J19" s="774">
        <f t="shared" si="1"/>
        <v>1.0321539857510402</v>
      </c>
      <c r="K19" s="774">
        <f t="shared" si="1"/>
        <v>0.38923042415805137</v>
      </c>
      <c r="L19" s="777">
        <f t="shared" si="1"/>
        <v>0</v>
      </c>
      <c r="M19" s="773">
        <f t="shared" si="1"/>
        <v>24.891360711509186</v>
      </c>
      <c r="N19" s="774">
        <f t="shared" si="1"/>
        <v>20.050438126215408</v>
      </c>
      <c r="O19" s="774">
        <f t="shared" si="1"/>
        <v>14.902913755855481</v>
      </c>
      <c r="P19" s="774">
        <f t="shared" si="1"/>
        <v>7.5258689894230608</v>
      </c>
      <c r="Q19" s="775">
        <f t="shared" si="1"/>
        <v>1.0565872301599486</v>
      </c>
      <c r="R19" s="776">
        <f t="shared" si="1"/>
        <v>9.9357309642411824</v>
      </c>
      <c r="S19" s="774">
        <f t="shared" si="1"/>
        <v>7.7171719247014474</v>
      </c>
      <c r="T19" s="774">
        <f t="shared" si="1"/>
        <v>2.2446591823147339</v>
      </c>
      <c r="U19" s="774">
        <f t="shared" si="1"/>
        <v>5.2065276285369348</v>
      </c>
      <c r="V19" s="774">
        <f t="shared" si="1"/>
        <v>0.57777928426065872</v>
      </c>
      <c r="W19" s="774">
        <f t="shared" si="1"/>
        <v>25.859426392853148</v>
      </c>
      <c r="X19" s="774">
        <f t="shared" si="1"/>
        <v>20.938972754672733</v>
      </c>
      <c r="Y19" s="774">
        <f t="shared" si="1"/>
        <v>1.7708775736728037</v>
      </c>
      <c r="Z19" s="774">
        <f t="shared" si="1"/>
        <v>8.8139886520149417</v>
      </c>
      <c r="AA19" s="774">
        <f t="shared" si="1"/>
        <v>6.8919222394148587</v>
      </c>
      <c r="AB19" s="774">
        <f t="shared" si="1"/>
        <v>6.1768396095002629</v>
      </c>
      <c r="AC19" s="774">
        <f t="shared" si="1"/>
        <v>27.200795663131043</v>
      </c>
      <c r="AD19" s="774">
        <f t="shared" si="1"/>
        <v>12.166915167017068</v>
      </c>
      <c r="AE19" s="774">
        <f t="shared" si="1"/>
        <v>7.1381975591597158</v>
      </c>
      <c r="AF19" s="777">
        <f t="shared" si="1"/>
        <v>1.1589565029121172</v>
      </c>
      <c r="AG19" s="311"/>
      <c r="AH19" s="311"/>
      <c r="AI19" s="311"/>
      <c r="AJ19" s="311"/>
      <c r="AK19" s="311"/>
      <c r="AL19" s="311"/>
      <c r="AM19" s="311"/>
      <c r="AN19" s="311"/>
      <c r="AO19" s="311"/>
      <c r="AP19" s="311"/>
      <c r="AQ19" s="311"/>
      <c r="AR19" s="311"/>
      <c r="AS19" s="311"/>
      <c r="AT19" s="311"/>
      <c r="AU19" s="311"/>
      <c r="AV19" s="311"/>
      <c r="AW19" s="311"/>
      <c r="AX19" s="311"/>
      <c r="AY19" s="311"/>
      <c r="AZ19" s="568"/>
      <c r="BA19" s="1780"/>
      <c r="BB19" s="148" t="s">
        <v>16</v>
      </c>
      <c r="BC19" s="1037" t="s">
        <v>35</v>
      </c>
      <c r="BD19" s="1056" t="s">
        <v>35</v>
      </c>
      <c r="BE19" s="1056" t="s">
        <v>35</v>
      </c>
      <c r="BF19" s="1056" t="s">
        <v>35</v>
      </c>
      <c r="BG19" s="1076" t="s">
        <v>35</v>
      </c>
      <c r="BH19" s="1096" t="s">
        <v>35</v>
      </c>
      <c r="BI19" s="1056" t="s">
        <v>35</v>
      </c>
      <c r="BJ19" s="1056" t="s">
        <v>35</v>
      </c>
      <c r="BK19" s="1056" t="s">
        <v>35</v>
      </c>
      <c r="BL19" s="1076" t="s">
        <v>35</v>
      </c>
      <c r="BM19" s="1096" t="s">
        <v>35</v>
      </c>
      <c r="BN19" s="1056" t="s">
        <v>35</v>
      </c>
      <c r="BO19" s="1056" t="s">
        <v>35</v>
      </c>
      <c r="BP19" s="1056" t="s">
        <v>35</v>
      </c>
      <c r="BQ19" s="1076" t="s">
        <v>35</v>
      </c>
      <c r="BR19" s="1096" t="s">
        <v>35</v>
      </c>
      <c r="BS19" s="1056" t="s">
        <v>35</v>
      </c>
      <c r="BT19" s="1056" t="s">
        <v>35</v>
      </c>
      <c r="BU19" s="1056" t="s">
        <v>35</v>
      </c>
      <c r="BV19" s="1056" t="s">
        <v>35</v>
      </c>
      <c r="BW19" s="1056" t="s">
        <v>35</v>
      </c>
      <c r="BX19" s="1056" t="s">
        <v>35</v>
      </c>
      <c r="BY19" s="1115" t="s">
        <v>35</v>
      </c>
      <c r="BZ19" s="1115" t="s">
        <v>35</v>
      </c>
      <c r="CA19" s="1115" t="s">
        <v>35</v>
      </c>
      <c r="CB19" s="1115" t="s">
        <v>35</v>
      </c>
      <c r="CC19" s="1115" t="s">
        <v>35</v>
      </c>
      <c r="CD19" s="1115" t="s">
        <v>35</v>
      </c>
      <c r="CE19" s="1115" t="s">
        <v>35</v>
      </c>
      <c r="CF19" s="1115" t="s">
        <v>35</v>
      </c>
      <c r="CG19" s="1473"/>
      <c r="CH19" s="1473"/>
      <c r="CI19" s="1473"/>
      <c r="CJ19" s="1473"/>
      <c r="CK19" s="1473"/>
      <c r="CL19" s="1473"/>
      <c r="CM19" s="1473"/>
      <c r="CN19" s="1473"/>
      <c r="CO19" s="1473"/>
      <c r="CP19" s="1473"/>
      <c r="CQ19" s="1473"/>
      <c r="CR19" s="1473"/>
      <c r="CS19" s="1473"/>
      <c r="CT19" s="1473"/>
      <c r="CU19" s="1473"/>
      <c r="CV19" s="1473"/>
      <c r="CW19" s="1473"/>
      <c r="CX19" s="1473"/>
      <c r="CY19" s="1473"/>
      <c r="CZ19" s="1473"/>
    </row>
    <row r="20" s="397" customFormat="true" ht="15" customHeight="true" x14ac:dyDescent="0.2">
      <c r="A20" s="1760"/>
      <c r="B20" s="965" t="s">
        <v>22</v>
      </c>
      <c r="C20" s="773">
        <f>100-C18-C19-C21</f>
        <v>30.60830687233711</v>
      </c>
      <c r="D20" s="774">
        <f>100-D18-D19-D21</f>
        <v>33.780469818836131</v>
      </c>
      <c r="E20" s="774">
        <f t="shared" ref="E20:AF20" si="2">100-E18-E19-E21</f>
        <v>20.618265184481579</v>
      </c>
      <c r="F20" s="774">
        <f t="shared" si="2"/>
        <v>7.8481717656853576</v>
      </c>
      <c r="G20" s="775">
        <f t="shared" si="2"/>
        <v>1.5220430200292059</v>
      </c>
      <c r="H20" s="776">
        <f t="shared" si="2"/>
        <v>11.288784199542761</v>
      </c>
      <c r="I20" s="774">
        <f t="shared" si="2"/>
        <v>8.0288863058127955</v>
      </c>
      <c r="J20" s="774">
        <f t="shared" si="2"/>
        <v>6.1678194771781678</v>
      </c>
      <c r="K20" s="774">
        <f t="shared" si="2"/>
        <v>2.6923939604871725</v>
      </c>
      <c r="L20" s="777">
        <f t="shared" si="2"/>
        <v>0.25698031052097292</v>
      </c>
      <c r="M20" s="773">
        <f t="shared" si="2"/>
        <v>28.678049537222968</v>
      </c>
      <c r="N20" s="774">
        <f t="shared" si="2"/>
        <v>35.941092248513073</v>
      </c>
      <c r="O20" s="774">
        <f t="shared" si="2"/>
        <v>35.485221836123458</v>
      </c>
      <c r="P20" s="774">
        <f t="shared" si="2"/>
        <v>20.780326427125672</v>
      </c>
      <c r="Q20" s="775">
        <f t="shared" si="2"/>
        <v>3.9466154400046776</v>
      </c>
      <c r="R20" s="776">
        <f t="shared" si="2"/>
        <v>46.001462150863141</v>
      </c>
      <c r="S20" s="774">
        <f t="shared" si="2"/>
        <v>38.752603772210726</v>
      </c>
      <c r="T20" s="774">
        <f t="shared" si="2"/>
        <v>2.406122508055049</v>
      </c>
      <c r="U20" s="774">
        <f t="shared" si="2"/>
        <v>31.493057519250851</v>
      </c>
      <c r="V20" s="774">
        <f t="shared" si="2"/>
        <v>3.7034526232235394</v>
      </c>
      <c r="W20" s="774">
        <f t="shared" si="2"/>
        <v>21.638101839838956</v>
      </c>
      <c r="X20" s="774">
        <f t="shared" si="2"/>
        <v>20.985008472933089</v>
      </c>
      <c r="Y20" s="774">
        <f t="shared" si="2"/>
        <v>6.7959171751155925</v>
      </c>
      <c r="Z20" s="774">
        <f t="shared" si="2"/>
        <v>14.427294640631644</v>
      </c>
      <c r="AA20" s="774">
        <f t="shared" si="2"/>
        <v>18.918561889236948</v>
      </c>
      <c r="AB20" s="774">
        <f t="shared" si="2"/>
        <v>17.642138539996495</v>
      </c>
      <c r="AC20" s="774">
        <f t="shared" si="2"/>
        <v>17.322809534556104</v>
      </c>
      <c r="AD20" s="774">
        <f t="shared" si="2"/>
        <v>27.14422055678402</v>
      </c>
      <c r="AE20" s="774">
        <f t="shared" si="2"/>
        <v>45.509942296490721</v>
      </c>
      <c r="AF20" s="777">
        <f t="shared" si="2"/>
        <v>35.613527615993483</v>
      </c>
      <c r="AG20" s="311"/>
      <c r="AH20" s="311"/>
      <c r="AI20" s="311"/>
      <c r="AJ20" s="311"/>
      <c r="AK20" s="311"/>
      <c r="AL20" s="311"/>
      <c r="AM20" s="311"/>
      <c r="AN20" s="311"/>
      <c r="AO20" s="311"/>
      <c r="AP20" s="311"/>
      <c r="AQ20" s="311"/>
      <c r="AR20" s="311"/>
      <c r="AS20" s="311"/>
      <c r="AT20" s="311"/>
      <c r="AU20" s="311"/>
      <c r="AV20" s="311"/>
      <c r="AW20" s="311"/>
      <c r="AX20" s="311"/>
      <c r="AY20" s="311"/>
      <c r="AZ20" s="568"/>
      <c r="BA20" s="1780"/>
      <c r="BB20" s="148" t="s">
        <v>22</v>
      </c>
      <c r="BC20" s="1037" t="s">
        <v>35</v>
      </c>
      <c r="BD20" s="1056" t="s">
        <v>35</v>
      </c>
      <c r="BE20" s="1056" t="s">
        <v>35</v>
      </c>
      <c r="BF20" s="1056" t="s">
        <v>35</v>
      </c>
      <c r="BG20" s="1076" t="s">
        <v>35</v>
      </c>
      <c r="BH20" s="1096" t="s">
        <v>35</v>
      </c>
      <c r="BI20" s="1056" t="s">
        <v>35</v>
      </c>
      <c r="BJ20" s="1056" t="s">
        <v>35</v>
      </c>
      <c r="BK20" s="1056" t="s">
        <v>35</v>
      </c>
      <c r="BL20" s="1076" t="s">
        <v>35</v>
      </c>
      <c r="BM20" s="1096" t="s">
        <v>35</v>
      </c>
      <c r="BN20" s="1056" t="s">
        <v>35</v>
      </c>
      <c r="BO20" s="1056" t="s">
        <v>35</v>
      </c>
      <c r="BP20" s="1056" t="s">
        <v>35</v>
      </c>
      <c r="BQ20" s="1076" t="s">
        <v>35</v>
      </c>
      <c r="BR20" s="1096" t="s">
        <v>35</v>
      </c>
      <c r="BS20" s="1056" t="s">
        <v>35</v>
      </c>
      <c r="BT20" s="1056" t="s">
        <v>35</v>
      </c>
      <c r="BU20" s="1056" t="s">
        <v>35</v>
      </c>
      <c r="BV20" s="1056" t="s">
        <v>35</v>
      </c>
      <c r="BW20" s="1056" t="s">
        <v>35</v>
      </c>
      <c r="BX20" s="1056" t="s">
        <v>35</v>
      </c>
      <c r="BY20" s="1115" t="s">
        <v>35</v>
      </c>
      <c r="BZ20" s="1115" t="s">
        <v>35</v>
      </c>
      <c r="CA20" s="1115" t="s">
        <v>35</v>
      </c>
      <c r="CB20" s="1115" t="s">
        <v>35</v>
      </c>
      <c r="CC20" s="1115" t="s">
        <v>35</v>
      </c>
      <c r="CD20" s="1115" t="s">
        <v>35</v>
      </c>
      <c r="CE20" s="1115" t="s">
        <v>35</v>
      </c>
      <c r="CF20" s="1115" t="s">
        <v>35</v>
      </c>
      <c r="CG20" s="1473"/>
      <c r="CH20" s="1473"/>
      <c r="CI20" s="1473"/>
      <c r="CJ20" s="1473"/>
      <c r="CK20" s="1473"/>
      <c r="CL20" s="1473"/>
      <c r="CM20" s="1473"/>
      <c r="CN20" s="1473"/>
      <c r="CO20" s="1473"/>
      <c r="CP20" s="1473"/>
      <c r="CQ20" s="1473"/>
      <c r="CR20" s="1473"/>
      <c r="CS20" s="1473"/>
      <c r="CT20" s="1473"/>
      <c r="CU20" s="1473"/>
      <c r="CV20" s="1473"/>
      <c r="CW20" s="1473"/>
      <c r="CX20" s="1473"/>
      <c r="CY20" s="1473"/>
      <c r="CZ20" s="1473"/>
    </row>
    <row r="21" s="397" customFormat="true" ht="15" customHeight="true" x14ac:dyDescent="0.2">
      <c r="A21" s="1760"/>
      <c r="B21" s="965" t="s">
        <v>17</v>
      </c>
      <c r="C21" s="767">
        <v>0</v>
      </c>
      <c r="D21" s="768">
        <v>0</v>
      </c>
      <c r="E21" s="768">
        <v>0</v>
      </c>
      <c r="F21" s="768">
        <v>0</v>
      </c>
      <c r="G21" s="769">
        <v>0</v>
      </c>
      <c r="H21" s="770">
        <v>0</v>
      </c>
      <c r="I21" s="768">
        <v>0</v>
      </c>
      <c r="J21" s="768">
        <v>0</v>
      </c>
      <c r="K21" s="768">
        <v>0</v>
      </c>
      <c r="L21" s="771">
        <v>0</v>
      </c>
      <c r="M21" s="772">
        <v>0</v>
      </c>
      <c r="N21" s="768">
        <v>0</v>
      </c>
      <c r="O21" s="768">
        <v>0</v>
      </c>
      <c r="P21" s="768">
        <v>0</v>
      </c>
      <c r="Q21" s="769">
        <v>0</v>
      </c>
      <c r="R21" s="770">
        <v>0</v>
      </c>
      <c r="S21" s="768">
        <v>0</v>
      </c>
      <c r="T21" s="768">
        <v>0</v>
      </c>
      <c r="U21" s="768">
        <v>0</v>
      </c>
      <c r="V21" s="768">
        <v>0</v>
      </c>
      <c r="W21" s="768">
        <v>0</v>
      </c>
      <c r="X21" s="768">
        <v>0</v>
      </c>
      <c r="Y21" s="768">
        <v>0</v>
      </c>
      <c r="Z21" s="768">
        <v>0</v>
      </c>
      <c r="AA21" s="768">
        <v>0</v>
      </c>
      <c r="AB21" s="768">
        <v>0</v>
      </c>
      <c r="AC21" s="768">
        <v>0</v>
      </c>
      <c r="AD21" s="768">
        <v>0</v>
      </c>
      <c r="AE21" s="768">
        <v>0</v>
      </c>
      <c r="AF21" s="1440">
        <v>0</v>
      </c>
      <c r="AG21" s="311"/>
      <c r="AH21" s="311"/>
      <c r="AI21" s="311"/>
      <c r="AJ21" s="311"/>
      <c r="AK21" s="311"/>
      <c r="AL21" s="311"/>
      <c r="AM21" s="311"/>
      <c r="AN21" s="311"/>
      <c r="AO21" s="311"/>
      <c r="AP21" s="311"/>
      <c r="AQ21" s="311"/>
      <c r="AR21" s="311"/>
      <c r="AS21" s="311"/>
      <c r="AT21" s="311"/>
      <c r="AU21" s="311"/>
      <c r="AV21" s="311"/>
      <c r="AW21" s="311"/>
      <c r="AX21" s="311"/>
      <c r="AY21" s="311"/>
      <c r="AZ21" s="568"/>
      <c r="BA21" s="1780"/>
      <c r="BB21" s="148" t="s">
        <v>17</v>
      </c>
      <c r="BC21" s="1037" t="s">
        <v>35</v>
      </c>
      <c r="BD21" s="1056" t="s">
        <v>35</v>
      </c>
      <c r="BE21" s="1056" t="s">
        <v>35</v>
      </c>
      <c r="BF21" s="1056" t="s">
        <v>35</v>
      </c>
      <c r="BG21" s="1076" t="s">
        <v>35</v>
      </c>
      <c r="BH21" s="1096" t="s">
        <v>35</v>
      </c>
      <c r="BI21" s="1056" t="s">
        <v>35</v>
      </c>
      <c r="BJ21" s="1056" t="s">
        <v>35</v>
      </c>
      <c r="BK21" s="1056" t="s">
        <v>35</v>
      </c>
      <c r="BL21" s="1076" t="s">
        <v>35</v>
      </c>
      <c r="BM21" s="1096" t="s">
        <v>35</v>
      </c>
      <c r="BN21" s="1056" t="s">
        <v>35</v>
      </c>
      <c r="BO21" s="1056" t="s">
        <v>35</v>
      </c>
      <c r="BP21" s="1056" t="s">
        <v>35</v>
      </c>
      <c r="BQ21" s="1076" t="s">
        <v>35</v>
      </c>
      <c r="BR21" s="1096" t="s">
        <v>35</v>
      </c>
      <c r="BS21" s="1056" t="s">
        <v>35</v>
      </c>
      <c r="BT21" s="1056" t="s">
        <v>35</v>
      </c>
      <c r="BU21" s="1056" t="s">
        <v>35</v>
      </c>
      <c r="BV21" s="1056" t="s">
        <v>35</v>
      </c>
      <c r="BW21" s="1056" t="s">
        <v>35</v>
      </c>
      <c r="BX21" s="1056" t="s">
        <v>35</v>
      </c>
      <c r="BY21" s="1115" t="s">
        <v>35</v>
      </c>
      <c r="BZ21" s="1115" t="s">
        <v>35</v>
      </c>
      <c r="CA21" s="1115" t="s">
        <v>35</v>
      </c>
      <c r="CB21" s="1115" t="s">
        <v>35</v>
      </c>
      <c r="CC21" s="1115" t="s">
        <v>35</v>
      </c>
      <c r="CD21" s="1115" t="s">
        <v>35</v>
      </c>
      <c r="CE21" s="1115" t="s">
        <v>35</v>
      </c>
      <c r="CF21" s="1115" t="s">
        <v>35</v>
      </c>
      <c r="CG21" s="1473"/>
      <c r="CH21" s="1473"/>
      <c r="CI21" s="1473"/>
      <c r="CJ21" s="1473"/>
      <c r="CK21" s="1473"/>
      <c r="CL21" s="1473"/>
      <c r="CM21" s="1473"/>
      <c r="CN21" s="1473"/>
      <c r="CO21" s="1473"/>
      <c r="CP21" s="1473"/>
      <c r="CQ21" s="1473"/>
      <c r="CR21" s="1473"/>
      <c r="CS21" s="1473"/>
      <c r="CT21" s="1473"/>
      <c r="CU21" s="1473"/>
      <c r="CV21" s="1473"/>
      <c r="CW21" s="1473"/>
      <c r="CX21" s="1473"/>
      <c r="CY21" s="1473"/>
      <c r="CZ21" s="1473"/>
    </row>
    <row r="22" s="397" customFormat="true" ht="15" customHeight="true" x14ac:dyDescent="0.2">
      <c r="A22" s="1760" t="s">
        <v>54</v>
      </c>
      <c r="B22" s="965" t="s">
        <v>49</v>
      </c>
      <c r="C22" s="767">
        <v>33.299999999999997</v>
      </c>
      <c r="D22" s="768">
        <v>25.9</v>
      </c>
      <c r="E22" s="768">
        <v>11.4</v>
      </c>
      <c r="F22" s="768">
        <v>2.4</v>
      </c>
      <c r="G22" s="769">
        <v>0.3</v>
      </c>
      <c r="H22" s="770">
        <v>7.5</v>
      </c>
      <c r="I22" s="768">
        <v>3.3</v>
      </c>
      <c r="J22" s="768">
        <v>1.1000000000000001</v>
      </c>
      <c r="K22" s="768">
        <v>0.4</v>
      </c>
      <c r="L22" s="771">
        <v>0</v>
      </c>
      <c r="M22" s="772">
        <v>34.9</v>
      </c>
      <c r="N22" s="768">
        <v>31.3</v>
      </c>
      <c r="O22" s="768">
        <v>23.1</v>
      </c>
      <c r="P22" s="768">
        <v>9.5</v>
      </c>
      <c r="Q22" s="769">
        <v>1.1000000000000001</v>
      </c>
      <c r="R22" s="770">
        <v>18.399999999999999</v>
      </c>
      <c r="S22" s="768">
        <v>12.6</v>
      </c>
      <c r="T22" s="768">
        <v>2.2999999999999998</v>
      </c>
      <c r="U22" s="768">
        <v>7.6</v>
      </c>
      <c r="V22" s="768">
        <v>0.6</v>
      </c>
      <c r="W22" s="768">
        <v>33</v>
      </c>
      <c r="X22" s="768">
        <v>26.5</v>
      </c>
      <c r="Y22" s="768">
        <v>1.9</v>
      </c>
      <c r="Z22" s="768">
        <v>10.3</v>
      </c>
      <c r="AA22" s="768">
        <v>8.5</v>
      </c>
      <c r="AB22" s="768">
        <v>7.5</v>
      </c>
      <c r="AC22" s="768">
        <v>32.9</v>
      </c>
      <c r="AD22" s="768">
        <v>16.7</v>
      </c>
      <c r="AE22" s="768">
        <v>13.1</v>
      </c>
      <c r="AF22" s="1440">
        <v>1.8</v>
      </c>
      <c r="AG22" s="311"/>
      <c r="AH22" s="311"/>
      <c r="AI22" s="311"/>
      <c r="AJ22" s="311"/>
      <c r="AK22" s="311"/>
      <c r="AL22" s="311"/>
      <c r="AM22" s="311"/>
      <c r="AN22" s="311"/>
      <c r="AO22" s="311"/>
      <c r="AP22" s="311"/>
      <c r="AQ22" s="311"/>
      <c r="AR22" s="311"/>
      <c r="AS22" s="311"/>
      <c r="AT22" s="311"/>
      <c r="AU22" s="311"/>
      <c r="AV22" s="311"/>
      <c r="AW22" s="311"/>
      <c r="AX22" s="311"/>
      <c r="AY22" s="311"/>
      <c r="AZ22" s="568"/>
      <c r="BA22" s="1780" t="s">
        <v>54</v>
      </c>
      <c r="BB22" s="148" t="s">
        <v>49</v>
      </c>
      <c r="BC22" s="1037" t="s">
        <v>35</v>
      </c>
      <c r="BD22" s="1056" t="s">
        <v>35</v>
      </c>
      <c r="BE22" s="1056" t="s">
        <v>35</v>
      </c>
      <c r="BF22" s="1056" t="s">
        <v>35</v>
      </c>
      <c r="BG22" s="1076" t="s">
        <v>35</v>
      </c>
      <c r="BH22" s="1096" t="s">
        <v>35</v>
      </c>
      <c r="BI22" s="1056" t="s">
        <v>35</v>
      </c>
      <c r="BJ22" s="1056" t="s">
        <v>35</v>
      </c>
      <c r="BK22" s="1056" t="s">
        <v>35</v>
      </c>
      <c r="BL22" s="1076" t="s">
        <v>35</v>
      </c>
      <c r="BM22" s="1096" t="s">
        <v>35</v>
      </c>
      <c r="BN22" s="1056" t="s">
        <v>35</v>
      </c>
      <c r="BO22" s="1056" t="s">
        <v>35</v>
      </c>
      <c r="BP22" s="1056" t="s">
        <v>35</v>
      </c>
      <c r="BQ22" s="1076" t="s">
        <v>35</v>
      </c>
      <c r="BR22" s="1096" t="s">
        <v>35</v>
      </c>
      <c r="BS22" s="1056" t="s">
        <v>35</v>
      </c>
      <c r="BT22" s="1056" t="s">
        <v>35</v>
      </c>
      <c r="BU22" s="1056" t="s">
        <v>35</v>
      </c>
      <c r="BV22" s="1056" t="s">
        <v>35</v>
      </c>
      <c r="BW22" s="1056" t="s">
        <v>35</v>
      </c>
      <c r="BX22" s="1056" t="s">
        <v>35</v>
      </c>
      <c r="BY22" s="1115" t="s">
        <v>35</v>
      </c>
      <c r="BZ22" s="1115" t="s">
        <v>35</v>
      </c>
      <c r="CA22" s="1115" t="s">
        <v>35</v>
      </c>
      <c r="CB22" s="1115" t="s">
        <v>35</v>
      </c>
      <c r="CC22" s="1115" t="s">
        <v>35</v>
      </c>
      <c r="CD22" s="1115" t="s">
        <v>35</v>
      </c>
      <c r="CE22" s="1115" t="s">
        <v>35</v>
      </c>
      <c r="CF22" s="1115" t="s">
        <v>35</v>
      </c>
      <c r="CG22" s="1473"/>
      <c r="CH22" s="1473"/>
      <c r="CI22" s="1473"/>
      <c r="CJ22" s="1473"/>
      <c r="CK22" s="1473"/>
      <c r="CL22" s="1473"/>
      <c r="CM22" s="1473"/>
      <c r="CN22" s="1473"/>
      <c r="CO22" s="1473"/>
      <c r="CP22" s="1473"/>
      <c r="CQ22" s="1473"/>
      <c r="CR22" s="1473"/>
      <c r="CS22" s="1473"/>
      <c r="CT22" s="1473"/>
      <c r="CU22" s="1473"/>
      <c r="CV22" s="1473"/>
      <c r="CW22" s="1473"/>
      <c r="CX22" s="1473"/>
      <c r="CY22" s="1473"/>
      <c r="CZ22" s="1473"/>
    </row>
    <row r="23" s="397" customFormat="true" ht="15" customHeight="true" x14ac:dyDescent="0.2">
      <c r="A23" s="1761"/>
      <c r="B23" s="966" t="s">
        <v>48</v>
      </c>
      <c r="C23" s="778">
        <v>66.7</v>
      </c>
      <c r="D23" s="779">
        <v>74.099999999999994</v>
      </c>
      <c r="E23" s="779">
        <v>88.6</v>
      </c>
      <c r="F23" s="779">
        <v>97.6</v>
      </c>
      <c r="G23" s="780">
        <v>99.7</v>
      </c>
      <c r="H23" s="781">
        <v>92.5</v>
      </c>
      <c r="I23" s="779">
        <v>96.7</v>
      </c>
      <c r="J23" s="779">
        <v>98.9</v>
      </c>
      <c r="K23" s="779">
        <v>99.6</v>
      </c>
      <c r="L23" s="782">
        <v>100</v>
      </c>
      <c r="M23" s="783">
        <v>65.099999999999994</v>
      </c>
      <c r="N23" s="779">
        <v>68.7</v>
      </c>
      <c r="O23" s="779">
        <v>76.900000000000006</v>
      </c>
      <c r="P23" s="779">
        <v>90.5</v>
      </c>
      <c r="Q23" s="780">
        <v>98.9</v>
      </c>
      <c r="R23" s="781">
        <v>81.599999999999994</v>
      </c>
      <c r="S23" s="779">
        <v>87.4</v>
      </c>
      <c r="T23" s="779">
        <v>97.7</v>
      </c>
      <c r="U23" s="779">
        <v>92.4</v>
      </c>
      <c r="V23" s="779">
        <v>99.4</v>
      </c>
      <c r="W23" s="779">
        <v>67</v>
      </c>
      <c r="X23" s="779">
        <v>73.5</v>
      </c>
      <c r="Y23" s="779">
        <v>98.1</v>
      </c>
      <c r="Z23" s="779">
        <v>89.7</v>
      </c>
      <c r="AA23" s="779">
        <v>91.5</v>
      </c>
      <c r="AB23" s="779">
        <v>92.5</v>
      </c>
      <c r="AC23" s="779">
        <v>67.099999999999994</v>
      </c>
      <c r="AD23" s="779">
        <v>83.3</v>
      </c>
      <c r="AE23" s="779">
        <v>86.9</v>
      </c>
      <c r="AF23" s="1441">
        <v>98.2</v>
      </c>
      <c r="AG23" s="311"/>
      <c r="AH23" s="311"/>
      <c r="AI23" s="311"/>
      <c r="AJ23" s="311"/>
      <c r="AK23" s="311"/>
      <c r="AL23" s="311"/>
      <c r="AM23" s="311"/>
      <c r="AN23" s="311"/>
      <c r="AO23" s="311"/>
      <c r="AP23" s="311"/>
      <c r="AQ23" s="311"/>
      <c r="AR23" s="311"/>
      <c r="AS23" s="311"/>
      <c r="AT23" s="311"/>
      <c r="AU23" s="311"/>
      <c r="AV23" s="311"/>
      <c r="AW23" s="311"/>
      <c r="AX23" s="311"/>
      <c r="AY23" s="311"/>
      <c r="AZ23" s="568"/>
      <c r="BA23" s="1781"/>
      <c r="BB23" s="149" t="s">
        <v>48</v>
      </c>
      <c r="BC23" s="1038" t="s">
        <v>35</v>
      </c>
      <c r="BD23" s="1057" t="s">
        <v>35</v>
      </c>
      <c r="BE23" s="1057" t="s">
        <v>35</v>
      </c>
      <c r="BF23" s="1057" t="s">
        <v>35</v>
      </c>
      <c r="BG23" s="1077" t="s">
        <v>35</v>
      </c>
      <c r="BH23" s="1097" t="s">
        <v>35</v>
      </c>
      <c r="BI23" s="1057" t="s">
        <v>35</v>
      </c>
      <c r="BJ23" s="1057" t="s">
        <v>35</v>
      </c>
      <c r="BK23" s="1057" t="s">
        <v>35</v>
      </c>
      <c r="BL23" s="1077" t="s">
        <v>35</v>
      </c>
      <c r="BM23" s="1097" t="s">
        <v>35</v>
      </c>
      <c r="BN23" s="1057" t="s">
        <v>35</v>
      </c>
      <c r="BO23" s="1057" t="s">
        <v>35</v>
      </c>
      <c r="BP23" s="1057" t="s">
        <v>35</v>
      </c>
      <c r="BQ23" s="1077" t="s">
        <v>35</v>
      </c>
      <c r="BR23" s="1097" t="s">
        <v>35</v>
      </c>
      <c r="BS23" s="1057" t="s">
        <v>35</v>
      </c>
      <c r="BT23" s="1057" t="s">
        <v>35</v>
      </c>
      <c r="BU23" s="1057" t="s">
        <v>35</v>
      </c>
      <c r="BV23" s="1057" t="s">
        <v>35</v>
      </c>
      <c r="BW23" s="1057" t="s">
        <v>35</v>
      </c>
      <c r="BX23" s="1057" t="s">
        <v>35</v>
      </c>
      <c r="BY23" s="1116" t="s">
        <v>35</v>
      </c>
      <c r="BZ23" s="1116" t="s">
        <v>35</v>
      </c>
      <c r="CA23" s="1116" t="s">
        <v>35</v>
      </c>
      <c r="CB23" s="1116" t="s">
        <v>35</v>
      </c>
      <c r="CC23" s="1116" t="s">
        <v>35</v>
      </c>
      <c r="CD23" s="1116" t="s">
        <v>35</v>
      </c>
      <c r="CE23" s="1116" t="s">
        <v>35</v>
      </c>
      <c r="CF23" s="1116" t="s">
        <v>35</v>
      </c>
      <c r="CG23" s="1474"/>
      <c r="CH23" s="1474"/>
      <c r="CI23" s="1474"/>
      <c r="CJ23" s="1474"/>
      <c r="CK23" s="1474"/>
      <c r="CL23" s="1474"/>
      <c r="CM23" s="1474"/>
      <c r="CN23" s="1474"/>
      <c r="CO23" s="1474"/>
      <c r="CP23" s="1474"/>
      <c r="CQ23" s="1474"/>
      <c r="CR23" s="1474"/>
      <c r="CS23" s="1474"/>
      <c r="CT23" s="1474"/>
      <c r="CU23" s="1474"/>
      <c r="CV23" s="1474"/>
      <c r="CW23" s="1474"/>
      <c r="CX23" s="1474"/>
      <c r="CY23" s="1474"/>
      <c r="CZ23" s="1474"/>
    </row>
    <row r="24" s="131" customFormat="true" ht="15" hidden="true" customHeight="true" x14ac:dyDescent="0.2">
      <c r="A24" s="1731" t="s">
        <v>47</v>
      </c>
      <c r="B24" s="248" t="s">
        <v>59</v>
      </c>
      <c r="C24" s="253"/>
      <c r="D24" s="254"/>
      <c r="E24" s="254"/>
      <c r="F24" s="254"/>
      <c r="G24" s="255"/>
      <c r="H24" s="256"/>
      <c r="I24" s="254"/>
      <c r="J24" s="254"/>
      <c r="K24" s="254"/>
      <c r="L24" s="257"/>
      <c r="M24" s="253"/>
      <c r="N24" s="254"/>
      <c r="O24" s="254"/>
      <c r="P24" s="254"/>
      <c r="Q24" s="255"/>
      <c r="R24" s="256"/>
      <c r="S24" s="254"/>
      <c r="T24" s="254"/>
      <c r="U24" s="254"/>
      <c r="V24" s="254"/>
      <c r="W24" s="254"/>
      <c r="X24" s="254"/>
      <c r="Y24" s="254"/>
      <c r="Z24" s="254"/>
      <c r="AA24" s="254"/>
      <c r="AB24" s="257"/>
      <c r="AC24" s="257"/>
      <c r="AD24" s="257"/>
      <c r="AE24" s="257"/>
      <c r="AF24" s="257"/>
      <c r="AG24" s="557"/>
      <c r="AH24" s="557"/>
      <c r="AI24" s="557"/>
      <c r="AJ24" s="557"/>
      <c r="AK24" s="557"/>
      <c r="AL24" s="557"/>
      <c r="AM24" s="557"/>
      <c r="AN24" s="557"/>
      <c r="AO24" s="557"/>
      <c r="AP24" s="557"/>
      <c r="AQ24" s="557"/>
      <c r="AR24" s="557"/>
      <c r="AS24" s="557"/>
      <c r="AT24" s="557"/>
      <c r="AU24" s="557"/>
      <c r="AV24" s="557"/>
      <c r="AW24" s="557"/>
      <c r="AX24" s="557"/>
      <c r="AY24" s="557"/>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1732"/>
      <c r="B25" s="240" t="s">
        <v>58</v>
      </c>
      <c r="C25" s="258"/>
      <c r="D25" s="259"/>
      <c r="E25" s="259"/>
      <c r="F25" s="259"/>
      <c r="G25" s="260"/>
      <c r="H25" s="261"/>
      <c r="I25" s="259"/>
      <c r="J25" s="259"/>
      <c r="K25" s="259"/>
      <c r="L25" s="262"/>
      <c r="M25" s="258"/>
      <c r="N25" s="259"/>
      <c r="O25" s="259"/>
      <c r="P25" s="259"/>
      <c r="Q25" s="260"/>
      <c r="R25" s="261"/>
      <c r="S25" s="259"/>
      <c r="T25" s="259"/>
      <c r="U25" s="259"/>
      <c r="V25" s="259"/>
      <c r="W25" s="259"/>
      <c r="X25" s="259"/>
      <c r="Y25" s="259"/>
      <c r="Z25" s="259"/>
      <c r="AA25" s="259"/>
      <c r="AB25" s="262"/>
      <c r="AC25" s="262"/>
      <c r="AD25" s="262"/>
      <c r="AE25" s="262"/>
      <c r="AF25" s="262"/>
      <c r="AG25" s="557"/>
      <c r="AH25" s="557"/>
      <c r="AI25" s="557"/>
      <c r="AJ25" s="557"/>
      <c r="AK25" s="557"/>
      <c r="AL25" s="557"/>
      <c r="AM25" s="557"/>
      <c r="AN25" s="557"/>
      <c r="AO25" s="557"/>
      <c r="AP25" s="557"/>
      <c r="AQ25" s="557"/>
      <c r="AR25" s="557"/>
      <c r="AS25" s="557"/>
      <c r="AT25" s="557"/>
      <c r="AU25" s="557"/>
      <c r="AV25" s="557"/>
      <c r="AW25" s="557"/>
      <c r="AX25" s="557"/>
      <c r="AY25" s="557"/>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1733"/>
      <c r="B26" s="241" t="s">
        <v>46</v>
      </c>
      <c r="C26" s="263"/>
      <c r="D26" s="264"/>
      <c r="E26" s="264"/>
      <c r="F26" s="264"/>
      <c r="G26" s="265"/>
      <c r="H26" s="266"/>
      <c r="I26" s="264"/>
      <c r="J26" s="264"/>
      <c r="K26" s="264"/>
      <c r="L26" s="267"/>
      <c r="M26" s="263"/>
      <c r="N26" s="264"/>
      <c r="O26" s="264"/>
      <c r="P26" s="264"/>
      <c r="Q26" s="265"/>
      <c r="R26" s="1399"/>
      <c r="S26" s="1400"/>
      <c r="T26" s="1400"/>
      <c r="U26" s="1400"/>
      <c r="V26" s="1400"/>
      <c r="W26" s="1400"/>
      <c r="X26" s="1400"/>
      <c r="Y26" s="1400"/>
      <c r="Z26" s="1400"/>
      <c r="AA26" s="1400"/>
      <c r="AB26" s="1401"/>
      <c r="AC26" s="1401"/>
      <c r="AD26" s="1401"/>
      <c r="AE26" s="1401"/>
      <c r="AF26" s="1401"/>
      <c r="AG26" s="557"/>
      <c r="AH26" s="557"/>
      <c r="AI26" s="557"/>
      <c r="AJ26" s="557"/>
      <c r="AK26" s="557"/>
      <c r="AL26" s="557"/>
      <c r="AM26" s="557"/>
      <c r="AN26" s="557"/>
      <c r="AO26" s="557"/>
      <c r="AP26" s="557"/>
      <c r="AQ26" s="557"/>
      <c r="AR26" s="557"/>
      <c r="AS26" s="557"/>
      <c r="AT26" s="557"/>
      <c r="AU26" s="557"/>
      <c r="AV26" s="557"/>
      <c r="AW26" s="557"/>
      <c r="AX26" s="557"/>
      <c r="AY26" s="557"/>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398" customFormat="true" ht="15" customHeight="true" x14ac:dyDescent="0.2">
      <c r="A27" s="130"/>
      <c r="B27" s="183"/>
      <c r="C27" s="1749" t="s">
        <v>114</v>
      </c>
      <c r="D27" s="1750"/>
      <c r="E27" s="1750"/>
      <c r="F27" s="1750"/>
      <c r="G27" s="1751"/>
      <c r="H27" s="1752" t="s">
        <v>38</v>
      </c>
      <c r="I27" s="1753"/>
      <c r="J27" s="1753"/>
      <c r="K27" s="1753"/>
      <c r="L27" s="1754"/>
      <c r="M27" s="1755" t="s">
        <v>37</v>
      </c>
      <c r="N27" s="1753"/>
      <c r="O27" s="1753"/>
      <c r="P27" s="1753"/>
      <c r="Q27" s="1754"/>
      <c r="R27" s="1393" t="s">
        <v>138</v>
      </c>
      <c r="S27" s="1429"/>
      <c r="T27" s="1429"/>
      <c r="U27" s="1429"/>
      <c r="V27" s="1429"/>
      <c r="W27" s="1429"/>
      <c r="X27" s="1429"/>
      <c r="Y27" s="1429"/>
      <c r="Z27" s="1429"/>
      <c r="AA27" s="1429"/>
      <c r="AB27" s="1429"/>
      <c r="AC27" s="1429"/>
      <c r="AD27" s="1429"/>
      <c r="AE27" s="1429"/>
      <c r="AF27" s="1430"/>
      <c r="AG27" s="557"/>
      <c r="AH27" s="557"/>
      <c r="AI27" s="557"/>
      <c r="AJ27" s="557"/>
      <c r="AK27" s="557"/>
      <c r="AL27" s="557"/>
      <c r="AM27" s="557"/>
      <c r="AN27" s="557"/>
      <c r="AO27" s="557"/>
      <c r="AP27" s="557"/>
      <c r="AQ27" s="557"/>
      <c r="AR27" s="557"/>
      <c r="AS27" s="557"/>
      <c r="AT27" s="557"/>
      <c r="AU27" s="557"/>
      <c r="AV27" s="557"/>
      <c r="AW27" s="557"/>
      <c r="AX27" s="557"/>
      <c r="AY27" s="557"/>
      <c r="AZ27" s="216"/>
      <c r="BA27" s="217" t="s">
        <v>128</v>
      </c>
      <c r="BB27" s="115" t="s">
        <v>95</v>
      </c>
      <c r="BC27" s="1782" t="s">
        <v>114</v>
      </c>
      <c r="BD27" s="1783"/>
      <c r="BE27" s="1783"/>
      <c r="BF27" s="1783"/>
      <c r="BG27" s="1784"/>
      <c r="BH27" s="1785" t="s">
        <v>38</v>
      </c>
      <c r="BI27" s="1783"/>
      <c r="BJ27" s="1783"/>
      <c r="BK27" s="1783"/>
      <c r="BL27" s="1784"/>
      <c r="BM27" s="1785" t="s">
        <v>37</v>
      </c>
      <c r="BN27" s="1783"/>
      <c r="BO27" s="1783"/>
      <c r="BP27" s="1783"/>
      <c r="BQ27" s="1786"/>
      <c r="BR27" s="1409" t="s">
        <v>138</v>
      </c>
      <c r="BS27" s="1410"/>
      <c r="BT27" s="1410"/>
      <c r="BU27" s="1410"/>
      <c r="BV27" s="1410"/>
      <c r="BW27" s="1410"/>
      <c r="BX27" s="1410"/>
      <c r="BY27" s="1411"/>
      <c r="BZ27" s="312"/>
      <c r="CA27" s="312"/>
      <c r="CB27" s="312"/>
      <c r="CC27" s="312"/>
      <c r="CD27" s="312"/>
      <c r="CE27" s="312"/>
      <c r="CF27" s="312"/>
      <c r="CG27" s="215"/>
      <c r="CH27" s="215"/>
      <c r="CI27" s="215"/>
      <c r="CJ27" s="215"/>
      <c r="CK27" s="215"/>
      <c r="CL27" s="215"/>
      <c r="CM27" s="215"/>
      <c r="CN27" s="215"/>
      <c r="CO27" s="215"/>
      <c r="CP27" s="215"/>
      <c r="CQ27" s="215"/>
      <c r="CR27" s="215"/>
      <c r="CS27" s="215"/>
      <c r="CT27" s="215"/>
      <c r="CU27" s="215"/>
      <c r="CV27" s="215"/>
      <c r="CW27" s="215"/>
      <c r="CX27" s="215"/>
      <c r="CY27" s="215"/>
      <c r="CZ27" s="215"/>
    </row>
    <row r="28" s="398" customFormat="true" ht="24" x14ac:dyDescent="0.2">
      <c r="A28" s="184" t="s">
        <v>69</v>
      </c>
      <c r="B28" s="243"/>
      <c r="C28" s="271" t="s">
        <v>0</v>
      </c>
      <c r="D28" s="272" t="s">
        <v>1</v>
      </c>
      <c r="E28" s="272" t="s">
        <v>2</v>
      </c>
      <c r="F28" s="272" t="s">
        <v>3</v>
      </c>
      <c r="G28" s="273" t="s">
        <v>4</v>
      </c>
      <c r="H28" s="690" t="s">
        <v>0</v>
      </c>
      <c r="I28" s="624" t="s">
        <v>1</v>
      </c>
      <c r="J28" s="624" t="s">
        <v>2</v>
      </c>
      <c r="K28" s="624" t="s">
        <v>3</v>
      </c>
      <c r="L28" s="625" t="s">
        <v>4</v>
      </c>
      <c r="M28" s="676" t="s">
        <v>0</v>
      </c>
      <c r="N28" s="624" t="s">
        <v>1</v>
      </c>
      <c r="O28" s="624" t="s">
        <v>2</v>
      </c>
      <c r="P28" s="624" t="s">
        <v>3</v>
      </c>
      <c r="Q28" s="707" t="s">
        <v>4</v>
      </c>
      <c r="R28" s="690" t="s">
        <v>147</v>
      </c>
      <c r="S28" s="624" t="s">
        <v>148</v>
      </c>
      <c r="T28" s="624" t="s">
        <v>149</v>
      </c>
      <c r="U28" s="624" t="s">
        <v>150</v>
      </c>
      <c r="V28" s="624" t="s">
        <v>151</v>
      </c>
      <c r="W28" s="624" t="s">
        <v>152</v>
      </c>
      <c r="X28" s="624" t="s">
        <v>153</v>
      </c>
      <c r="Y28" s="624" t="s">
        <v>154</v>
      </c>
      <c r="Z28" s="624" t="s">
        <v>155</v>
      </c>
      <c r="AA28" s="624" t="s">
        <v>156</v>
      </c>
      <c r="AB28" s="624" t="s">
        <v>157</v>
      </c>
      <c r="AC28" s="624" t="s">
        <v>158</v>
      </c>
      <c r="AD28" s="624" t="s">
        <v>159</v>
      </c>
      <c r="AE28" s="624" t="s">
        <v>160</v>
      </c>
      <c r="AF28" s="626" t="s">
        <v>161</v>
      </c>
      <c r="AG28" s="557"/>
      <c r="AH28" s="557"/>
      <c r="AI28" s="557"/>
      <c r="AJ28" s="557"/>
      <c r="AK28" s="557"/>
      <c r="AL28" s="557"/>
      <c r="AM28" s="557"/>
      <c r="AN28" s="557"/>
      <c r="AO28" s="557"/>
      <c r="AP28" s="557"/>
      <c r="AQ28" s="557"/>
      <c r="AR28" s="557"/>
      <c r="AS28" s="557"/>
      <c r="AT28" s="557"/>
      <c r="AU28" s="557"/>
      <c r="AV28" s="557"/>
      <c r="AW28" s="557"/>
      <c r="AX28" s="557"/>
      <c r="AY28" s="557"/>
      <c r="AZ28" s="216"/>
      <c r="BA28" s="194" t="s">
        <v>119</v>
      </c>
      <c r="BB28" s="193"/>
      <c r="BC28" s="316" t="s">
        <v>0</v>
      </c>
      <c r="BD28" s="168" t="s">
        <v>1</v>
      </c>
      <c r="BE28" s="168" t="s">
        <v>2</v>
      </c>
      <c r="BF28" s="168" t="s">
        <v>3</v>
      </c>
      <c r="BG28" s="317" t="s">
        <v>4</v>
      </c>
      <c r="BH28" s="327" t="s">
        <v>0</v>
      </c>
      <c r="BI28" s="168" t="s">
        <v>1</v>
      </c>
      <c r="BJ28" s="168" t="s">
        <v>2</v>
      </c>
      <c r="BK28" s="168" t="s">
        <v>3</v>
      </c>
      <c r="BL28" s="317" t="s">
        <v>4</v>
      </c>
      <c r="BM28" s="327" t="s">
        <v>0</v>
      </c>
      <c r="BN28" s="168" t="s">
        <v>1</v>
      </c>
      <c r="BO28" s="168" t="s">
        <v>2</v>
      </c>
      <c r="BP28" s="168" t="s">
        <v>3</v>
      </c>
      <c r="BQ28" s="317" t="s">
        <v>4</v>
      </c>
      <c r="BR28" s="327" t="s">
        <v>147</v>
      </c>
      <c r="BS28" s="168" t="s">
        <v>148</v>
      </c>
      <c r="BT28" s="168" t="s">
        <v>149</v>
      </c>
      <c r="BU28" s="168" t="s">
        <v>150</v>
      </c>
      <c r="BV28" s="168" t="s">
        <v>151</v>
      </c>
      <c r="BW28" s="168" t="s">
        <v>152</v>
      </c>
      <c r="BX28" s="168" t="s">
        <v>153</v>
      </c>
      <c r="BY28" s="169" t="s">
        <v>154</v>
      </c>
      <c r="BZ28" s="169" t="s">
        <v>155</v>
      </c>
      <c r="CA28" s="169" t="s">
        <v>156</v>
      </c>
      <c r="CB28" s="169" t="s">
        <v>157</v>
      </c>
      <c r="CC28" s="169" t="s">
        <v>158</v>
      </c>
      <c r="CD28" s="169" t="s">
        <v>159</v>
      </c>
      <c r="CE28" s="169" t="s">
        <v>160</v>
      </c>
      <c r="CF28" s="169" t="s">
        <v>161</v>
      </c>
      <c r="CG28" s="1475"/>
      <c r="CH28" s="1475"/>
      <c r="CI28" s="1475"/>
      <c r="CJ28" s="1475"/>
      <c r="CK28" s="1475"/>
      <c r="CL28" s="1475"/>
      <c r="CM28" s="1475"/>
      <c r="CN28" s="1475"/>
      <c r="CO28" s="1475"/>
      <c r="CP28" s="1475"/>
      <c r="CQ28" s="1475"/>
      <c r="CR28" s="1475"/>
      <c r="CS28" s="1475"/>
      <c r="CT28" s="1475"/>
      <c r="CU28" s="1475"/>
      <c r="CV28" s="1475"/>
      <c r="CW28" s="1475"/>
      <c r="CX28" s="1475"/>
      <c r="CY28" s="1475"/>
      <c r="CZ28" s="1475"/>
    </row>
    <row r="29" s="398" customFormat="true" ht="15" customHeight="true" x14ac:dyDescent="0.2">
      <c r="A29" s="1742" t="s">
        <v>57</v>
      </c>
      <c r="B29" s="967" t="s">
        <v>49</v>
      </c>
      <c r="C29" s="784">
        <v>1.3</v>
      </c>
      <c r="D29" s="785">
        <v>5.6</v>
      </c>
      <c r="E29" s="785">
        <v>26.5</v>
      </c>
      <c r="F29" s="785">
        <v>55.8</v>
      </c>
      <c r="G29" s="786">
        <v>88.9</v>
      </c>
      <c r="H29" s="787">
        <v>27.6</v>
      </c>
      <c r="I29" s="785">
        <v>42.2</v>
      </c>
      <c r="J29" s="785">
        <v>59</v>
      </c>
      <c r="K29" s="785">
        <v>83.1</v>
      </c>
      <c r="L29" s="788">
        <v>95.4</v>
      </c>
      <c r="M29" s="789">
        <v>0.5</v>
      </c>
      <c r="N29" s="785">
        <v>2.2999999999999998</v>
      </c>
      <c r="O29" s="785">
        <v>5.7</v>
      </c>
      <c r="P29" s="785">
        <v>32.700000000000003</v>
      </c>
      <c r="Q29" s="786">
        <v>77.099999999999994</v>
      </c>
      <c r="R29" s="787">
        <v>13</v>
      </c>
      <c r="S29" s="785">
        <v>14.3</v>
      </c>
      <c r="T29" s="785">
        <v>76.7</v>
      </c>
      <c r="U29" s="785">
        <v>30.8</v>
      </c>
      <c r="V29" s="785">
        <v>70.099999999999994</v>
      </c>
      <c r="W29" s="785">
        <v>4.7</v>
      </c>
      <c r="X29" s="785">
        <v>7.3</v>
      </c>
      <c r="Y29" s="785">
        <v>84.5</v>
      </c>
      <c r="Z29" s="785">
        <v>11.3</v>
      </c>
      <c r="AA29" s="785">
        <v>65.400000000000006</v>
      </c>
      <c r="AB29" s="785">
        <v>42.4</v>
      </c>
      <c r="AC29" s="785">
        <v>9</v>
      </c>
      <c r="AD29" s="785">
        <v>0.5</v>
      </c>
      <c r="AE29" s="785">
        <v>8.1999999999999993</v>
      </c>
      <c r="AF29" s="1442">
        <v>30.5</v>
      </c>
      <c r="AG29" s="557"/>
      <c r="AH29" s="557"/>
      <c r="AI29" s="557"/>
      <c r="AJ29" s="557"/>
      <c r="AK29" s="557"/>
      <c r="AL29" s="557"/>
      <c r="AM29" s="557"/>
      <c r="AN29" s="557"/>
      <c r="AO29" s="557"/>
      <c r="AP29" s="557"/>
      <c r="AQ29" s="557"/>
      <c r="AR29" s="557"/>
      <c r="AS29" s="557"/>
      <c r="AT29" s="557"/>
      <c r="AU29" s="557"/>
      <c r="AV29" s="557"/>
      <c r="AW29" s="557"/>
      <c r="AX29" s="557"/>
      <c r="AY29" s="557"/>
      <c r="AZ29" s="216"/>
      <c r="BA29" s="1747" t="s">
        <v>57</v>
      </c>
      <c r="BB29" s="150" t="s">
        <v>49</v>
      </c>
      <c r="BC29" s="1039" t="s">
        <v>35</v>
      </c>
      <c r="BD29" s="1058" t="s">
        <v>35</v>
      </c>
      <c r="BE29" s="1058" t="s">
        <v>35</v>
      </c>
      <c r="BF29" s="1058" t="s">
        <v>35</v>
      </c>
      <c r="BG29" s="1078" t="s">
        <v>35</v>
      </c>
      <c r="BH29" s="1098" t="s">
        <v>35</v>
      </c>
      <c r="BI29" s="1058" t="s">
        <v>35</v>
      </c>
      <c r="BJ29" s="1058" t="s">
        <v>35</v>
      </c>
      <c r="BK29" s="1058" t="s">
        <v>35</v>
      </c>
      <c r="BL29" s="1078" t="s">
        <v>35</v>
      </c>
      <c r="BM29" s="1098" t="s">
        <v>35</v>
      </c>
      <c r="BN29" s="1058" t="s">
        <v>35</v>
      </c>
      <c r="BO29" s="1058" t="s">
        <v>35</v>
      </c>
      <c r="BP29" s="1058" t="s">
        <v>35</v>
      </c>
      <c r="BQ29" s="1078" t="s">
        <v>35</v>
      </c>
      <c r="BR29" s="1098" t="s">
        <v>35</v>
      </c>
      <c r="BS29" s="1058" t="s">
        <v>35</v>
      </c>
      <c r="BT29" s="1058" t="s">
        <v>35</v>
      </c>
      <c r="BU29" s="1058" t="s">
        <v>35</v>
      </c>
      <c r="BV29" s="1058" t="s">
        <v>35</v>
      </c>
      <c r="BW29" s="1058" t="s">
        <v>35</v>
      </c>
      <c r="BX29" s="1058" t="s">
        <v>35</v>
      </c>
      <c r="BY29" s="1117" t="s">
        <v>35</v>
      </c>
      <c r="BZ29" s="1117" t="s">
        <v>35</v>
      </c>
      <c r="CA29" s="1117" t="s">
        <v>35</v>
      </c>
      <c r="CB29" s="1117" t="s">
        <v>35</v>
      </c>
      <c r="CC29" s="1117" t="s">
        <v>35</v>
      </c>
      <c r="CD29" s="1117" t="s">
        <v>35</v>
      </c>
      <c r="CE29" s="1117" t="s">
        <v>35</v>
      </c>
      <c r="CF29" s="1117" t="s">
        <v>35</v>
      </c>
      <c r="CG29" s="1476"/>
      <c r="CH29" s="1476"/>
      <c r="CI29" s="1476"/>
      <c r="CJ29" s="1476"/>
      <c r="CK29" s="1476"/>
      <c r="CL29" s="1476"/>
      <c r="CM29" s="1476"/>
      <c r="CN29" s="1476"/>
      <c r="CO29" s="1476"/>
      <c r="CP29" s="1476"/>
      <c r="CQ29" s="1476"/>
      <c r="CR29" s="1476"/>
      <c r="CS29" s="1476"/>
      <c r="CT29" s="1476"/>
      <c r="CU29" s="1476"/>
      <c r="CV29" s="1476"/>
      <c r="CW29" s="1476"/>
      <c r="CX29" s="1476"/>
      <c r="CY29" s="1476"/>
      <c r="CZ29" s="1476"/>
    </row>
    <row r="30" s="398" customFormat="true" ht="15" customHeight="true" x14ac:dyDescent="0.2">
      <c r="A30" s="1743"/>
      <c r="B30" s="968" t="s">
        <v>48</v>
      </c>
      <c r="C30" s="790">
        <v>98.7</v>
      </c>
      <c r="D30" s="791">
        <v>94.4</v>
      </c>
      <c r="E30" s="791">
        <v>73.5</v>
      </c>
      <c r="F30" s="791">
        <v>44.2</v>
      </c>
      <c r="G30" s="792">
        <v>11.1</v>
      </c>
      <c r="H30" s="793">
        <v>72.400000000000006</v>
      </c>
      <c r="I30" s="791">
        <v>57.8</v>
      </c>
      <c r="J30" s="791">
        <v>41</v>
      </c>
      <c r="K30" s="791">
        <v>16.899999999999999</v>
      </c>
      <c r="L30" s="794">
        <v>4.5999999999999996</v>
      </c>
      <c r="M30" s="795">
        <v>99.5</v>
      </c>
      <c r="N30" s="791">
        <v>97.7</v>
      </c>
      <c r="O30" s="791">
        <v>94.3</v>
      </c>
      <c r="P30" s="791">
        <v>67.3</v>
      </c>
      <c r="Q30" s="792">
        <v>22.9</v>
      </c>
      <c r="R30" s="793">
        <v>87</v>
      </c>
      <c r="S30" s="791">
        <v>85.7</v>
      </c>
      <c r="T30" s="791">
        <v>23.3</v>
      </c>
      <c r="U30" s="791">
        <v>69.2</v>
      </c>
      <c r="V30" s="791">
        <v>29.9</v>
      </c>
      <c r="W30" s="791">
        <v>95.3</v>
      </c>
      <c r="X30" s="791">
        <v>92.7</v>
      </c>
      <c r="Y30" s="791">
        <v>15.5</v>
      </c>
      <c r="Z30" s="791">
        <v>88.7</v>
      </c>
      <c r="AA30" s="791">
        <v>34.6</v>
      </c>
      <c r="AB30" s="791">
        <v>57.6</v>
      </c>
      <c r="AC30" s="791">
        <v>91</v>
      </c>
      <c r="AD30" s="791">
        <v>99.5</v>
      </c>
      <c r="AE30" s="791">
        <v>91.8</v>
      </c>
      <c r="AF30" s="1443">
        <v>69.5</v>
      </c>
      <c r="AG30" s="557"/>
      <c r="AH30" s="557"/>
      <c r="AI30" s="557"/>
      <c r="AJ30" s="557"/>
      <c r="AK30" s="557"/>
      <c r="AL30" s="557"/>
      <c r="AM30" s="557"/>
      <c r="AN30" s="557"/>
      <c r="AO30" s="557"/>
      <c r="AP30" s="557"/>
      <c r="AQ30" s="557"/>
      <c r="AR30" s="557"/>
      <c r="AS30" s="557"/>
      <c r="AT30" s="557"/>
      <c r="AU30" s="557"/>
      <c r="AV30" s="557"/>
      <c r="AW30" s="557"/>
      <c r="AX30" s="557"/>
      <c r="AY30" s="557"/>
      <c r="AZ30" s="216"/>
      <c r="BA30" s="1748"/>
      <c r="BB30" s="151" t="s">
        <v>48</v>
      </c>
      <c r="BC30" s="1040" t="s">
        <v>35</v>
      </c>
      <c r="BD30" s="1059" t="s">
        <v>35</v>
      </c>
      <c r="BE30" s="1059" t="s">
        <v>35</v>
      </c>
      <c r="BF30" s="1059" t="s">
        <v>35</v>
      </c>
      <c r="BG30" s="1079" t="s">
        <v>35</v>
      </c>
      <c r="BH30" s="1099" t="s">
        <v>35</v>
      </c>
      <c r="BI30" s="1059" t="s">
        <v>35</v>
      </c>
      <c r="BJ30" s="1059" t="s">
        <v>35</v>
      </c>
      <c r="BK30" s="1059" t="s">
        <v>35</v>
      </c>
      <c r="BL30" s="1079" t="s">
        <v>35</v>
      </c>
      <c r="BM30" s="1099" t="s">
        <v>35</v>
      </c>
      <c r="BN30" s="1059" t="s">
        <v>35</v>
      </c>
      <c r="BO30" s="1059" t="s">
        <v>35</v>
      </c>
      <c r="BP30" s="1059" t="s">
        <v>35</v>
      </c>
      <c r="BQ30" s="1079" t="s">
        <v>35</v>
      </c>
      <c r="BR30" s="1099" t="s">
        <v>35</v>
      </c>
      <c r="BS30" s="1059" t="s">
        <v>35</v>
      </c>
      <c r="BT30" s="1059" t="s">
        <v>35</v>
      </c>
      <c r="BU30" s="1059" t="s">
        <v>35</v>
      </c>
      <c r="BV30" s="1059" t="s">
        <v>35</v>
      </c>
      <c r="BW30" s="1059" t="s">
        <v>35</v>
      </c>
      <c r="BX30" s="1059" t="s">
        <v>35</v>
      </c>
      <c r="BY30" s="1118" t="s">
        <v>35</v>
      </c>
      <c r="BZ30" s="1118" t="s">
        <v>35</v>
      </c>
      <c r="CA30" s="1118" t="s">
        <v>35</v>
      </c>
      <c r="CB30" s="1118" t="s">
        <v>35</v>
      </c>
      <c r="CC30" s="1118" t="s">
        <v>35</v>
      </c>
      <c r="CD30" s="1118" t="s">
        <v>35</v>
      </c>
      <c r="CE30" s="1118" t="s">
        <v>35</v>
      </c>
      <c r="CF30" s="1118" t="s">
        <v>35</v>
      </c>
      <c r="CG30" s="1477"/>
      <c r="CH30" s="1477"/>
      <c r="CI30" s="1477"/>
      <c r="CJ30" s="1477"/>
      <c r="CK30" s="1477"/>
      <c r="CL30" s="1477"/>
      <c r="CM30" s="1477"/>
      <c r="CN30" s="1477"/>
      <c r="CO30" s="1477"/>
      <c r="CP30" s="1477"/>
      <c r="CQ30" s="1477"/>
      <c r="CR30" s="1477"/>
      <c r="CS30" s="1477"/>
      <c r="CT30" s="1477"/>
      <c r="CU30" s="1477"/>
      <c r="CV30" s="1477"/>
      <c r="CW30" s="1477"/>
      <c r="CX30" s="1477"/>
      <c r="CY30" s="1477"/>
      <c r="CZ30" s="1477"/>
    </row>
    <row r="31" s="130" customFormat="true" ht="15" customHeight="true" x14ac:dyDescent="0.2">
      <c r="A31" s="1734" t="s">
        <v>103</v>
      </c>
      <c r="B31" s="249" t="s">
        <v>49</v>
      </c>
      <c r="C31" s="798">
        <v>0.5</v>
      </c>
      <c r="D31" s="799">
        <v>3.1</v>
      </c>
      <c r="E31" s="799">
        <v>20.2</v>
      </c>
      <c r="F31" s="799">
        <v>52.9</v>
      </c>
      <c r="G31" s="800">
        <v>88.2</v>
      </c>
      <c r="H31" s="801">
        <v>22.1</v>
      </c>
      <c r="I31" s="799">
        <v>40</v>
      </c>
      <c r="J31" s="799">
        <v>57.5</v>
      </c>
      <c r="K31" s="799">
        <v>82.3</v>
      </c>
      <c r="L31" s="802">
        <v>95.4</v>
      </c>
      <c r="M31" s="803">
        <v>0.1</v>
      </c>
      <c r="N31" s="799">
        <v>1.2</v>
      </c>
      <c r="O31" s="799">
        <v>2.7</v>
      </c>
      <c r="P31" s="799">
        <v>24.6</v>
      </c>
      <c r="Q31" s="800">
        <v>75.099999999999994</v>
      </c>
      <c r="R31" s="801">
        <v>12.2</v>
      </c>
      <c r="S31" s="799">
        <v>13.2</v>
      </c>
      <c r="T31" s="799">
        <v>67</v>
      </c>
      <c r="U31" s="799">
        <v>28.7</v>
      </c>
      <c r="V31" s="799">
        <v>69.400000000000006</v>
      </c>
      <c r="W31" s="799">
        <v>3.4</v>
      </c>
      <c r="X31" s="799">
        <v>6.7</v>
      </c>
      <c r="Y31" s="799">
        <v>81.400000000000006</v>
      </c>
      <c r="Z31" s="799">
        <v>7.3</v>
      </c>
      <c r="AA31" s="799">
        <v>65.2</v>
      </c>
      <c r="AB31" s="799">
        <v>34.9</v>
      </c>
      <c r="AC31" s="799">
        <v>8.4</v>
      </c>
      <c r="AD31" s="799">
        <v>0.2</v>
      </c>
      <c r="AE31" s="799">
        <v>4.7</v>
      </c>
      <c r="AF31" s="1444">
        <v>30.4</v>
      </c>
      <c r="AG31" s="557"/>
      <c r="AH31" s="557"/>
      <c r="AI31" s="557"/>
      <c r="AJ31" s="557"/>
      <c r="AK31" s="557"/>
      <c r="AL31" s="557"/>
      <c r="AM31" s="557"/>
      <c r="AN31" s="557"/>
      <c r="AO31" s="557"/>
      <c r="AP31" s="557"/>
      <c r="AQ31" s="557"/>
      <c r="AR31" s="557"/>
      <c r="AS31" s="557"/>
      <c r="AT31" s="557"/>
      <c r="AU31" s="557"/>
      <c r="AV31" s="557"/>
      <c r="AW31" s="557"/>
      <c r="AX31" s="557"/>
      <c r="AY31" s="557"/>
      <c r="AZ31" s="216"/>
      <c r="BA31" s="1748" t="s">
        <v>103</v>
      </c>
      <c r="BB31" s="151" t="s">
        <v>49</v>
      </c>
      <c r="BC31" s="1040" t="s">
        <v>35</v>
      </c>
      <c r="BD31" s="1059" t="s">
        <v>35</v>
      </c>
      <c r="BE31" s="1059" t="s">
        <v>35</v>
      </c>
      <c r="BF31" s="1059" t="s">
        <v>35</v>
      </c>
      <c r="BG31" s="1079" t="s">
        <v>35</v>
      </c>
      <c r="BH31" s="1099" t="s">
        <v>35</v>
      </c>
      <c r="BI31" s="1059" t="s">
        <v>35</v>
      </c>
      <c r="BJ31" s="1059" t="s">
        <v>35</v>
      </c>
      <c r="BK31" s="1059" t="s">
        <v>35</v>
      </c>
      <c r="BL31" s="1079" t="s">
        <v>35</v>
      </c>
      <c r="BM31" s="1099" t="s">
        <v>35</v>
      </c>
      <c r="BN31" s="1059" t="s">
        <v>35</v>
      </c>
      <c r="BO31" s="1059" t="s">
        <v>35</v>
      </c>
      <c r="BP31" s="1059" t="s">
        <v>35</v>
      </c>
      <c r="BQ31" s="1079" t="s">
        <v>35</v>
      </c>
      <c r="BR31" s="1099" t="s">
        <v>35</v>
      </c>
      <c r="BS31" s="1059" t="s">
        <v>35</v>
      </c>
      <c r="BT31" s="1059" t="s">
        <v>35</v>
      </c>
      <c r="BU31" s="1059" t="s">
        <v>35</v>
      </c>
      <c r="BV31" s="1059" t="s">
        <v>35</v>
      </c>
      <c r="BW31" s="1059" t="s">
        <v>35</v>
      </c>
      <c r="BX31" s="1059" t="s">
        <v>35</v>
      </c>
      <c r="BY31" s="1118" t="s">
        <v>35</v>
      </c>
      <c r="BZ31" s="1118" t="s">
        <v>35</v>
      </c>
      <c r="CA31" s="1118" t="s">
        <v>35</v>
      </c>
      <c r="CB31" s="1118" t="s">
        <v>35</v>
      </c>
      <c r="CC31" s="1118" t="s">
        <v>35</v>
      </c>
      <c r="CD31" s="1118" t="s">
        <v>35</v>
      </c>
      <c r="CE31" s="1118" t="s">
        <v>35</v>
      </c>
      <c r="CF31" s="1118" t="s">
        <v>35</v>
      </c>
      <c r="CG31" s="1477"/>
      <c r="CH31" s="1477"/>
      <c r="CI31" s="1477"/>
      <c r="CJ31" s="1477"/>
      <c r="CK31" s="1477"/>
      <c r="CL31" s="1477"/>
      <c r="CM31" s="1477"/>
      <c r="CN31" s="1477"/>
      <c r="CO31" s="1477"/>
      <c r="CP31" s="1477"/>
      <c r="CQ31" s="1477"/>
      <c r="CR31" s="1477"/>
      <c r="CS31" s="1477"/>
      <c r="CT31" s="1477"/>
      <c r="CU31" s="1477"/>
      <c r="CV31" s="1477"/>
      <c r="CW31" s="1477"/>
      <c r="CX31" s="1477"/>
      <c r="CY31" s="1477"/>
      <c r="CZ31" s="1477"/>
    </row>
    <row r="32" s="130" customFormat="true" ht="15" customHeight="true" x14ac:dyDescent="0.2">
      <c r="A32" s="1734"/>
      <c r="B32" s="249" t="s">
        <v>48</v>
      </c>
      <c r="C32" s="790">
        <v>99.5</v>
      </c>
      <c r="D32" s="791">
        <v>96.9</v>
      </c>
      <c r="E32" s="791">
        <v>79.8</v>
      </c>
      <c r="F32" s="791">
        <v>47.1</v>
      </c>
      <c r="G32" s="792">
        <v>11.8</v>
      </c>
      <c r="H32" s="793">
        <v>77.900000000000006</v>
      </c>
      <c r="I32" s="791">
        <v>60</v>
      </c>
      <c r="J32" s="791">
        <v>42.5</v>
      </c>
      <c r="K32" s="791">
        <v>17.7</v>
      </c>
      <c r="L32" s="794">
        <v>4.5999999999999996</v>
      </c>
      <c r="M32" s="795">
        <v>99.9</v>
      </c>
      <c r="N32" s="791">
        <v>98.8</v>
      </c>
      <c r="O32" s="791">
        <v>97.3</v>
      </c>
      <c r="P32" s="791">
        <v>75.400000000000006</v>
      </c>
      <c r="Q32" s="792">
        <v>24.9</v>
      </c>
      <c r="R32" s="793">
        <v>87.8</v>
      </c>
      <c r="S32" s="791">
        <v>86.8</v>
      </c>
      <c r="T32" s="791">
        <v>33</v>
      </c>
      <c r="U32" s="791">
        <v>71.3</v>
      </c>
      <c r="V32" s="791">
        <v>30.6</v>
      </c>
      <c r="W32" s="791">
        <v>96.6</v>
      </c>
      <c r="X32" s="791">
        <v>93.3</v>
      </c>
      <c r="Y32" s="791">
        <v>18.600000000000001</v>
      </c>
      <c r="Z32" s="791">
        <v>92.7</v>
      </c>
      <c r="AA32" s="791">
        <v>34.799999999999997</v>
      </c>
      <c r="AB32" s="791">
        <v>65.099999999999994</v>
      </c>
      <c r="AC32" s="791">
        <v>91.6</v>
      </c>
      <c r="AD32" s="791">
        <v>99.8</v>
      </c>
      <c r="AE32" s="791">
        <v>95.3</v>
      </c>
      <c r="AF32" s="1443">
        <v>69.599999999999994</v>
      </c>
      <c r="AG32" s="557"/>
      <c r="AH32" s="557"/>
      <c r="AI32" s="557"/>
      <c r="AJ32" s="557"/>
      <c r="AK32" s="557"/>
      <c r="AL32" s="557"/>
      <c r="AM32" s="557"/>
      <c r="AN32" s="557"/>
      <c r="AO32" s="557"/>
      <c r="AP32" s="557"/>
      <c r="AQ32" s="557"/>
      <c r="AR32" s="557"/>
      <c r="AS32" s="557"/>
      <c r="AT32" s="557"/>
      <c r="AU32" s="557"/>
      <c r="AV32" s="557"/>
      <c r="AW32" s="557"/>
      <c r="AX32" s="557"/>
      <c r="AY32" s="557"/>
      <c r="AZ32" s="216"/>
      <c r="BA32" s="1748"/>
      <c r="BB32" s="151" t="s">
        <v>48</v>
      </c>
      <c r="BC32" s="1040" t="s">
        <v>35</v>
      </c>
      <c r="BD32" s="1059" t="s">
        <v>35</v>
      </c>
      <c r="BE32" s="1059" t="s">
        <v>35</v>
      </c>
      <c r="BF32" s="1059" t="s">
        <v>35</v>
      </c>
      <c r="BG32" s="1079" t="s">
        <v>35</v>
      </c>
      <c r="BH32" s="1099" t="s">
        <v>35</v>
      </c>
      <c r="BI32" s="1059" t="s">
        <v>35</v>
      </c>
      <c r="BJ32" s="1059" t="s">
        <v>35</v>
      </c>
      <c r="BK32" s="1059" t="s">
        <v>35</v>
      </c>
      <c r="BL32" s="1079" t="s">
        <v>35</v>
      </c>
      <c r="BM32" s="1099" t="s">
        <v>35</v>
      </c>
      <c r="BN32" s="1059" t="s">
        <v>35</v>
      </c>
      <c r="BO32" s="1059" t="s">
        <v>35</v>
      </c>
      <c r="BP32" s="1059" t="s">
        <v>35</v>
      </c>
      <c r="BQ32" s="1079" t="s">
        <v>35</v>
      </c>
      <c r="BR32" s="1099" t="s">
        <v>35</v>
      </c>
      <c r="BS32" s="1059" t="s">
        <v>35</v>
      </c>
      <c r="BT32" s="1059" t="s">
        <v>35</v>
      </c>
      <c r="BU32" s="1059" t="s">
        <v>35</v>
      </c>
      <c r="BV32" s="1059" t="s">
        <v>35</v>
      </c>
      <c r="BW32" s="1059" t="s">
        <v>35</v>
      </c>
      <c r="BX32" s="1059" t="s">
        <v>35</v>
      </c>
      <c r="BY32" s="1118" t="s">
        <v>35</v>
      </c>
      <c r="BZ32" s="1118" t="s">
        <v>35</v>
      </c>
      <c r="CA32" s="1118" t="s">
        <v>35</v>
      </c>
      <c r="CB32" s="1118" t="s">
        <v>35</v>
      </c>
      <c r="CC32" s="1118" t="s">
        <v>35</v>
      </c>
      <c r="CD32" s="1118" t="s">
        <v>35</v>
      </c>
      <c r="CE32" s="1118" t="s">
        <v>35</v>
      </c>
      <c r="CF32" s="1118" t="s">
        <v>35</v>
      </c>
      <c r="CG32" s="1477"/>
      <c r="CH32" s="1477"/>
      <c r="CI32" s="1477"/>
      <c r="CJ32" s="1477"/>
      <c r="CK32" s="1477"/>
      <c r="CL32" s="1477"/>
      <c r="CM32" s="1477"/>
      <c r="CN32" s="1477"/>
      <c r="CO32" s="1477"/>
      <c r="CP32" s="1477"/>
      <c r="CQ32" s="1477"/>
      <c r="CR32" s="1477"/>
      <c r="CS32" s="1477"/>
      <c r="CT32" s="1477"/>
      <c r="CU32" s="1477"/>
      <c r="CV32" s="1477"/>
      <c r="CW32" s="1477"/>
      <c r="CX32" s="1477"/>
      <c r="CY32" s="1477"/>
      <c r="CZ32" s="1477"/>
    </row>
    <row r="33" s="130" customFormat="true" ht="15" customHeight="true" x14ac:dyDescent="0.2">
      <c r="A33" s="1734" t="s">
        <v>104</v>
      </c>
      <c r="B33" s="249" t="s">
        <v>49</v>
      </c>
      <c r="C33" s="996" t="s">
        <v>35</v>
      </c>
      <c r="D33" s="1003" t="s">
        <v>35</v>
      </c>
      <c r="E33" s="1003" t="s">
        <v>35</v>
      </c>
      <c r="F33" s="1003" t="s">
        <v>35</v>
      </c>
      <c r="G33" s="1010" t="s">
        <v>35</v>
      </c>
      <c r="H33" s="1017" t="s">
        <v>35</v>
      </c>
      <c r="I33" s="1003" t="s">
        <v>35</v>
      </c>
      <c r="J33" s="1003" t="s">
        <v>35</v>
      </c>
      <c r="K33" s="1003" t="s">
        <v>35</v>
      </c>
      <c r="L33" s="1024" t="s">
        <v>35</v>
      </c>
      <c r="M33" s="1031" t="s">
        <v>35</v>
      </c>
      <c r="N33" s="1003" t="s">
        <v>35</v>
      </c>
      <c r="O33" s="1003" t="s">
        <v>35</v>
      </c>
      <c r="P33" s="1003" t="s">
        <v>35</v>
      </c>
      <c r="Q33" s="1010" t="s">
        <v>35</v>
      </c>
      <c r="R33" s="1017" t="s">
        <v>35</v>
      </c>
      <c r="S33" s="1003" t="s">
        <v>35</v>
      </c>
      <c r="T33" s="1003" t="s">
        <v>35</v>
      </c>
      <c r="U33" s="1003" t="s">
        <v>35</v>
      </c>
      <c r="V33" s="1003" t="s">
        <v>35</v>
      </c>
      <c r="W33" s="1003" t="s">
        <v>35</v>
      </c>
      <c r="X33" s="1003" t="s">
        <v>35</v>
      </c>
      <c r="Y33" s="1034" t="s">
        <v>35</v>
      </c>
      <c r="Z33" s="1034" t="s">
        <v>35</v>
      </c>
      <c r="AA33" s="1034" t="s">
        <v>35</v>
      </c>
      <c r="AB33" s="1034" t="s">
        <v>35</v>
      </c>
      <c r="AC33" s="1034" t="s">
        <v>35</v>
      </c>
      <c r="AD33" s="1034" t="s">
        <v>35</v>
      </c>
      <c r="AE33" s="1034" t="s">
        <v>35</v>
      </c>
      <c r="AF33" s="1445" t="s">
        <v>35</v>
      </c>
      <c r="AG33" s="1466"/>
      <c r="AH33" s="1466"/>
      <c r="AI33" s="1466"/>
      <c r="AJ33" s="1466"/>
      <c r="AK33" s="1466"/>
      <c r="AL33" s="1466"/>
      <c r="AM33" s="1466"/>
      <c r="AN33" s="1466"/>
      <c r="AO33" s="1466"/>
      <c r="AP33" s="1466"/>
      <c r="AQ33" s="1466"/>
      <c r="AR33" s="1466"/>
      <c r="AS33" s="1466"/>
      <c r="AT33" s="1466"/>
      <c r="AU33" s="1466"/>
      <c r="AV33" s="1466"/>
      <c r="AW33" s="1466"/>
      <c r="AX33" s="1466"/>
      <c r="AY33" s="1466"/>
      <c r="AZ33" s="215"/>
      <c r="BA33" s="1748" t="s">
        <v>104</v>
      </c>
      <c r="BB33" s="151" t="s">
        <v>49</v>
      </c>
      <c r="BC33" s="1040" t="s">
        <v>35</v>
      </c>
      <c r="BD33" s="1059" t="s">
        <v>35</v>
      </c>
      <c r="BE33" s="1059" t="s">
        <v>35</v>
      </c>
      <c r="BF33" s="1059" t="s">
        <v>35</v>
      </c>
      <c r="BG33" s="1079" t="s">
        <v>35</v>
      </c>
      <c r="BH33" s="1099" t="s">
        <v>35</v>
      </c>
      <c r="BI33" s="1059" t="s">
        <v>35</v>
      </c>
      <c r="BJ33" s="1059" t="s">
        <v>35</v>
      </c>
      <c r="BK33" s="1059" t="s">
        <v>35</v>
      </c>
      <c r="BL33" s="1079" t="s">
        <v>35</v>
      </c>
      <c r="BM33" s="1099" t="s">
        <v>35</v>
      </c>
      <c r="BN33" s="1059" t="s">
        <v>35</v>
      </c>
      <c r="BO33" s="1059" t="s">
        <v>35</v>
      </c>
      <c r="BP33" s="1059" t="s">
        <v>35</v>
      </c>
      <c r="BQ33" s="1079" t="s">
        <v>35</v>
      </c>
      <c r="BR33" s="1099" t="s">
        <v>35</v>
      </c>
      <c r="BS33" s="1059" t="s">
        <v>35</v>
      </c>
      <c r="BT33" s="1059" t="s">
        <v>35</v>
      </c>
      <c r="BU33" s="1059" t="s">
        <v>35</v>
      </c>
      <c r="BV33" s="1059" t="s">
        <v>35</v>
      </c>
      <c r="BW33" s="1059" t="s">
        <v>35</v>
      </c>
      <c r="BX33" s="1059" t="s">
        <v>35</v>
      </c>
      <c r="BY33" s="1118" t="s">
        <v>35</v>
      </c>
      <c r="BZ33" s="1118" t="s">
        <v>35</v>
      </c>
      <c r="CA33" s="1118" t="s">
        <v>35</v>
      </c>
      <c r="CB33" s="1118" t="s">
        <v>35</v>
      </c>
      <c r="CC33" s="1118" t="s">
        <v>35</v>
      </c>
      <c r="CD33" s="1118" t="s">
        <v>35</v>
      </c>
      <c r="CE33" s="1118" t="s">
        <v>35</v>
      </c>
      <c r="CF33" s="1118" t="s">
        <v>35</v>
      </c>
      <c r="CG33" s="1477"/>
      <c r="CH33" s="1477"/>
      <c r="CI33" s="1477"/>
      <c r="CJ33" s="1477"/>
      <c r="CK33" s="1477"/>
      <c r="CL33" s="1477"/>
      <c r="CM33" s="1477"/>
      <c r="CN33" s="1477"/>
      <c r="CO33" s="1477"/>
      <c r="CP33" s="1477"/>
      <c r="CQ33" s="1477"/>
      <c r="CR33" s="1477"/>
      <c r="CS33" s="1477"/>
      <c r="CT33" s="1477"/>
      <c r="CU33" s="1477"/>
      <c r="CV33" s="1477"/>
      <c r="CW33" s="1477"/>
      <c r="CX33" s="1477"/>
      <c r="CY33" s="1477"/>
      <c r="CZ33" s="1477"/>
    </row>
    <row r="34" s="130" customFormat="true" ht="15" customHeight="true" x14ac:dyDescent="0.2">
      <c r="A34" s="1734"/>
      <c r="B34" s="249" t="s">
        <v>48</v>
      </c>
      <c r="C34" s="996" t="s">
        <v>35</v>
      </c>
      <c r="D34" s="1003" t="s">
        <v>35</v>
      </c>
      <c r="E34" s="1003" t="s">
        <v>35</v>
      </c>
      <c r="F34" s="1003" t="s">
        <v>35</v>
      </c>
      <c r="G34" s="1010" t="s">
        <v>35</v>
      </c>
      <c r="H34" s="1017" t="s">
        <v>35</v>
      </c>
      <c r="I34" s="1003" t="s">
        <v>35</v>
      </c>
      <c r="J34" s="1003" t="s">
        <v>35</v>
      </c>
      <c r="K34" s="1003" t="s">
        <v>35</v>
      </c>
      <c r="L34" s="1024" t="s">
        <v>35</v>
      </c>
      <c r="M34" s="1031" t="s">
        <v>35</v>
      </c>
      <c r="N34" s="1003" t="s">
        <v>35</v>
      </c>
      <c r="O34" s="1003" t="s">
        <v>35</v>
      </c>
      <c r="P34" s="1003" t="s">
        <v>35</v>
      </c>
      <c r="Q34" s="1010" t="s">
        <v>35</v>
      </c>
      <c r="R34" s="1017" t="s">
        <v>35</v>
      </c>
      <c r="S34" s="1003" t="s">
        <v>35</v>
      </c>
      <c r="T34" s="1003" t="s">
        <v>35</v>
      </c>
      <c r="U34" s="1003" t="s">
        <v>35</v>
      </c>
      <c r="V34" s="1003" t="s">
        <v>35</v>
      </c>
      <c r="W34" s="1003" t="s">
        <v>35</v>
      </c>
      <c r="X34" s="1003" t="s">
        <v>35</v>
      </c>
      <c r="Y34" s="1034" t="s">
        <v>35</v>
      </c>
      <c r="Z34" s="1034" t="s">
        <v>35</v>
      </c>
      <c r="AA34" s="1034" t="s">
        <v>35</v>
      </c>
      <c r="AB34" s="1034" t="s">
        <v>35</v>
      </c>
      <c r="AC34" s="1034" t="s">
        <v>35</v>
      </c>
      <c r="AD34" s="1034" t="s">
        <v>35</v>
      </c>
      <c r="AE34" s="1034" t="s">
        <v>35</v>
      </c>
      <c r="AF34" s="1445" t="s">
        <v>35</v>
      </c>
      <c r="AG34" s="1466"/>
      <c r="AH34" s="1466"/>
      <c r="AI34" s="1466"/>
      <c r="AJ34" s="1466"/>
      <c r="AK34" s="1466"/>
      <c r="AL34" s="1466"/>
      <c r="AM34" s="1466"/>
      <c r="AN34" s="1466"/>
      <c r="AO34" s="1466"/>
      <c r="AP34" s="1466"/>
      <c r="AQ34" s="1466"/>
      <c r="AR34" s="1466"/>
      <c r="AS34" s="1466"/>
      <c r="AT34" s="1466"/>
      <c r="AU34" s="1466"/>
      <c r="AV34" s="1466"/>
      <c r="AW34" s="1466"/>
      <c r="AX34" s="1466"/>
      <c r="AY34" s="1466"/>
      <c r="AZ34" s="215"/>
      <c r="BA34" s="1748"/>
      <c r="BB34" s="151" t="s">
        <v>48</v>
      </c>
      <c r="BC34" s="1040" t="s">
        <v>35</v>
      </c>
      <c r="BD34" s="1059" t="s">
        <v>35</v>
      </c>
      <c r="BE34" s="1059" t="s">
        <v>35</v>
      </c>
      <c r="BF34" s="1059" t="s">
        <v>35</v>
      </c>
      <c r="BG34" s="1079" t="s">
        <v>35</v>
      </c>
      <c r="BH34" s="1099" t="s">
        <v>35</v>
      </c>
      <c r="BI34" s="1059" t="s">
        <v>35</v>
      </c>
      <c r="BJ34" s="1059" t="s">
        <v>35</v>
      </c>
      <c r="BK34" s="1059" t="s">
        <v>35</v>
      </c>
      <c r="BL34" s="1079" t="s">
        <v>35</v>
      </c>
      <c r="BM34" s="1099" t="s">
        <v>35</v>
      </c>
      <c r="BN34" s="1059" t="s">
        <v>35</v>
      </c>
      <c r="BO34" s="1059" t="s">
        <v>35</v>
      </c>
      <c r="BP34" s="1059" t="s">
        <v>35</v>
      </c>
      <c r="BQ34" s="1079" t="s">
        <v>35</v>
      </c>
      <c r="BR34" s="1099" t="s">
        <v>35</v>
      </c>
      <c r="BS34" s="1059" t="s">
        <v>35</v>
      </c>
      <c r="BT34" s="1059" t="s">
        <v>35</v>
      </c>
      <c r="BU34" s="1059" t="s">
        <v>35</v>
      </c>
      <c r="BV34" s="1059" t="s">
        <v>35</v>
      </c>
      <c r="BW34" s="1059" t="s">
        <v>35</v>
      </c>
      <c r="BX34" s="1059" t="s">
        <v>35</v>
      </c>
      <c r="BY34" s="1118" t="s">
        <v>35</v>
      </c>
      <c r="BZ34" s="1118" t="s">
        <v>35</v>
      </c>
      <c r="CA34" s="1118" t="s">
        <v>35</v>
      </c>
      <c r="CB34" s="1118" t="s">
        <v>35</v>
      </c>
      <c r="CC34" s="1118" t="s">
        <v>35</v>
      </c>
      <c r="CD34" s="1118" t="s">
        <v>35</v>
      </c>
      <c r="CE34" s="1118" t="s">
        <v>35</v>
      </c>
      <c r="CF34" s="1118" t="s">
        <v>35</v>
      </c>
      <c r="CG34" s="1477"/>
      <c r="CH34" s="1477"/>
      <c r="CI34" s="1477"/>
      <c r="CJ34" s="1477"/>
      <c r="CK34" s="1477"/>
      <c r="CL34" s="1477"/>
      <c r="CM34" s="1477"/>
      <c r="CN34" s="1477"/>
      <c r="CO34" s="1477"/>
      <c r="CP34" s="1477"/>
      <c r="CQ34" s="1477"/>
      <c r="CR34" s="1477"/>
      <c r="CS34" s="1477"/>
      <c r="CT34" s="1477"/>
      <c r="CU34" s="1477"/>
      <c r="CV34" s="1477"/>
      <c r="CW34" s="1477"/>
      <c r="CX34" s="1477"/>
      <c r="CY34" s="1477"/>
      <c r="CZ34" s="1477"/>
    </row>
    <row r="35" s="398" customFormat="true" ht="15" customHeight="true" x14ac:dyDescent="0.2">
      <c r="A35" s="1743" t="s">
        <v>55</v>
      </c>
      <c r="B35" s="968" t="s">
        <v>49</v>
      </c>
      <c r="C35" s="790">
        <v>0.5</v>
      </c>
      <c r="D35" s="791">
        <v>3.1</v>
      </c>
      <c r="E35" s="791">
        <v>20.2</v>
      </c>
      <c r="F35" s="791">
        <v>52.9</v>
      </c>
      <c r="G35" s="792">
        <v>88.2</v>
      </c>
      <c r="H35" s="793">
        <v>22.1</v>
      </c>
      <c r="I35" s="791">
        <v>40</v>
      </c>
      <c r="J35" s="791">
        <v>57.5</v>
      </c>
      <c r="K35" s="791">
        <v>82.3</v>
      </c>
      <c r="L35" s="794">
        <v>95.4</v>
      </c>
      <c r="M35" s="795">
        <v>0.1</v>
      </c>
      <c r="N35" s="791">
        <v>1.2</v>
      </c>
      <c r="O35" s="791">
        <v>2.7</v>
      </c>
      <c r="P35" s="791">
        <v>24.6</v>
      </c>
      <c r="Q35" s="792">
        <v>75.099999999999994</v>
      </c>
      <c r="R35" s="793">
        <v>12.2</v>
      </c>
      <c r="S35" s="791">
        <v>13.2</v>
      </c>
      <c r="T35" s="791">
        <v>67</v>
      </c>
      <c r="U35" s="791">
        <v>28.7</v>
      </c>
      <c r="V35" s="791">
        <v>69.400000000000006</v>
      </c>
      <c r="W35" s="791">
        <v>3.4</v>
      </c>
      <c r="X35" s="791">
        <v>6.7</v>
      </c>
      <c r="Y35" s="791">
        <v>81.400000000000006</v>
      </c>
      <c r="Z35" s="791">
        <v>7.3</v>
      </c>
      <c r="AA35" s="791">
        <v>65.2</v>
      </c>
      <c r="AB35" s="791">
        <v>34.9</v>
      </c>
      <c r="AC35" s="791">
        <v>8.4</v>
      </c>
      <c r="AD35" s="791">
        <v>0.2</v>
      </c>
      <c r="AE35" s="791">
        <v>4.7</v>
      </c>
      <c r="AF35" s="1443">
        <v>30.4</v>
      </c>
      <c r="AG35" s="557"/>
      <c r="AH35" s="557"/>
      <c r="AI35" s="557"/>
      <c r="AJ35" s="557"/>
      <c r="AK35" s="557"/>
      <c r="AL35" s="557"/>
      <c r="AM35" s="557"/>
      <c r="AN35" s="557"/>
      <c r="AO35" s="557"/>
      <c r="AP35" s="557"/>
      <c r="AQ35" s="557"/>
      <c r="AR35" s="557"/>
      <c r="AS35" s="557"/>
      <c r="AT35" s="557"/>
      <c r="AU35" s="557"/>
      <c r="AV35" s="557"/>
      <c r="AW35" s="557"/>
      <c r="AX35" s="557"/>
      <c r="AY35" s="557"/>
      <c r="AZ35" s="216"/>
      <c r="BA35" s="1748" t="s">
        <v>55</v>
      </c>
      <c r="BB35" s="151" t="s">
        <v>49</v>
      </c>
      <c r="BC35" s="1040" t="s">
        <v>35</v>
      </c>
      <c r="BD35" s="1059" t="s">
        <v>35</v>
      </c>
      <c r="BE35" s="1059" t="s">
        <v>35</v>
      </c>
      <c r="BF35" s="1059" t="s">
        <v>35</v>
      </c>
      <c r="BG35" s="1079" t="s">
        <v>35</v>
      </c>
      <c r="BH35" s="1099" t="s">
        <v>35</v>
      </c>
      <c r="BI35" s="1059" t="s">
        <v>35</v>
      </c>
      <c r="BJ35" s="1059" t="s">
        <v>35</v>
      </c>
      <c r="BK35" s="1059" t="s">
        <v>35</v>
      </c>
      <c r="BL35" s="1079" t="s">
        <v>35</v>
      </c>
      <c r="BM35" s="1099" t="s">
        <v>35</v>
      </c>
      <c r="BN35" s="1059" t="s">
        <v>35</v>
      </c>
      <c r="BO35" s="1059" t="s">
        <v>35</v>
      </c>
      <c r="BP35" s="1059" t="s">
        <v>35</v>
      </c>
      <c r="BQ35" s="1079" t="s">
        <v>35</v>
      </c>
      <c r="BR35" s="1099" t="s">
        <v>35</v>
      </c>
      <c r="BS35" s="1059" t="s">
        <v>35</v>
      </c>
      <c r="BT35" s="1059" t="s">
        <v>35</v>
      </c>
      <c r="BU35" s="1059" t="s">
        <v>35</v>
      </c>
      <c r="BV35" s="1059" t="s">
        <v>35</v>
      </c>
      <c r="BW35" s="1059" t="s">
        <v>35</v>
      </c>
      <c r="BX35" s="1059" t="s">
        <v>35</v>
      </c>
      <c r="BY35" s="1118" t="s">
        <v>35</v>
      </c>
      <c r="BZ35" s="1118" t="s">
        <v>35</v>
      </c>
      <c r="CA35" s="1118" t="s">
        <v>35</v>
      </c>
      <c r="CB35" s="1118" t="s">
        <v>35</v>
      </c>
      <c r="CC35" s="1118" t="s">
        <v>35</v>
      </c>
      <c r="CD35" s="1118" t="s">
        <v>35</v>
      </c>
      <c r="CE35" s="1118" t="s">
        <v>35</v>
      </c>
      <c r="CF35" s="1118" t="s">
        <v>35</v>
      </c>
      <c r="CG35" s="1477"/>
      <c r="CH35" s="1477"/>
      <c r="CI35" s="1477"/>
      <c r="CJ35" s="1477"/>
      <c r="CK35" s="1477"/>
      <c r="CL35" s="1477"/>
      <c r="CM35" s="1477"/>
      <c r="CN35" s="1477"/>
      <c r="CO35" s="1477"/>
      <c r="CP35" s="1477"/>
      <c r="CQ35" s="1477"/>
      <c r="CR35" s="1477"/>
      <c r="CS35" s="1477"/>
      <c r="CT35" s="1477"/>
      <c r="CU35" s="1477"/>
      <c r="CV35" s="1477"/>
      <c r="CW35" s="1477"/>
      <c r="CX35" s="1477"/>
      <c r="CY35" s="1477"/>
      <c r="CZ35" s="1477"/>
    </row>
    <row r="36" s="398" customFormat="true" ht="15" customHeight="true" x14ac:dyDescent="0.2">
      <c r="A36" s="1743"/>
      <c r="B36" s="968" t="s">
        <v>48</v>
      </c>
      <c r="C36" s="790">
        <v>99.5</v>
      </c>
      <c r="D36" s="791">
        <v>96.9</v>
      </c>
      <c r="E36" s="791">
        <v>79.8</v>
      </c>
      <c r="F36" s="791">
        <v>47.1</v>
      </c>
      <c r="G36" s="792">
        <v>11.8</v>
      </c>
      <c r="H36" s="793">
        <v>77.900000000000006</v>
      </c>
      <c r="I36" s="791">
        <v>60</v>
      </c>
      <c r="J36" s="791">
        <v>42.5</v>
      </c>
      <c r="K36" s="791">
        <v>17.7</v>
      </c>
      <c r="L36" s="794">
        <v>4.5999999999999996</v>
      </c>
      <c r="M36" s="795">
        <v>99.9</v>
      </c>
      <c r="N36" s="791">
        <v>98.8</v>
      </c>
      <c r="O36" s="791">
        <v>97.3</v>
      </c>
      <c r="P36" s="791">
        <v>75.400000000000006</v>
      </c>
      <c r="Q36" s="792">
        <v>24.9</v>
      </c>
      <c r="R36" s="793">
        <v>87.8</v>
      </c>
      <c r="S36" s="791">
        <v>86.8</v>
      </c>
      <c r="T36" s="791">
        <v>33</v>
      </c>
      <c r="U36" s="791">
        <v>71.3</v>
      </c>
      <c r="V36" s="791">
        <v>30.6</v>
      </c>
      <c r="W36" s="791">
        <v>96.6</v>
      </c>
      <c r="X36" s="791">
        <v>93.3</v>
      </c>
      <c r="Y36" s="791">
        <v>18.600000000000001</v>
      </c>
      <c r="Z36" s="791">
        <v>92.7</v>
      </c>
      <c r="AA36" s="791">
        <v>34.799999999999997</v>
      </c>
      <c r="AB36" s="791">
        <v>65.099999999999994</v>
      </c>
      <c r="AC36" s="791">
        <v>91.6</v>
      </c>
      <c r="AD36" s="791">
        <v>99.8</v>
      </c>
      <c r="AE36" s="791">
        <v>95.3</v>
      </c>
      <c r="AF36" s="1443">
        <v>69.599999999999994</v>
      </c>
      <c r="AG36" s="557"/>
      <c r="AH36" s="557"/>
      <c r="AI36" s="557"/>
      <c r="AJ36" s="557"/>
      <c r="AK36" s="557"/>
      <c r="AL36" s="557"/>
      <c r="AM36" s="557"/>
      <c r="AN36" s="557"/>
      <c r="AO36" s="557"/>
      <c r="AP36" s="557"/>
      <c r="AQ36" s="557"/>
      <c r="AR36" s="557"/>
      <c r="AS36" s="557"/>
      <c r="AT36" s="557"/>
      <c r="AU36" s="557"/>
      <c r="AV36" s="557"/>
      <c r="AW36" s="557"/>
      <c r="AX36" s="557"/>
      <c r="AY36" s="557"/>
      <c r="AZ36" s="216"/>
      <c r="BA36" s="1748"/>
      <c r="BB36" s="151" t="s">
        <v>48</v>
      </c>
      <c r="BC36" s="1040" t="s">
        <v>35</v>
      </c>
      <c r="BD36" s="1059" t="s">
        <v>35</v>
      </c>
      <c r="BE36" s="1059" t="s">
        <v>35</v>
      </c>
      <c r="BF36" s="1059" t="s">
        <v>35</v>
      </c>
      <c r="BG36" s="1079" t="s">
        <v>35</v>
      </c>
      <c r="BH36" s="1099" t="s">
        <v>35</v>
      </c>
      <c r="BI36" s="1059" t="s">
        <v>35</v>
      </c>
      <c r="BJ36" s="1059" t="s">
        <v>35</v>
      </c>
      <c r="BK36" s="1059" t="s">
        <v>35</v>
      </c>
      <c r="BL36" s="1079" t="s">
        <v>35</v>
      </c>
      <c r="BM36" s="1099" t="s">
        <v>35</v>
      </c>
      <c r="BN36" s="1059" t="s">
        <v>35</v>
      </c>
      <c r="BO36" s="1059" t="s">
        <v>35</v>
      </c>
      <c r="BP36" s="1059" t="s">
        <v>35</v>
      </c>
      <c r="BQ36" s="1079" t="s">
        <v>35</v>
      </c>
      <c r="BR36" s="1099" t="s">
        <v>35</v>
      </c>
      <c r="BS36" s="1059" t="s">
        <v>35</v>
      </c>
      <c r="BT36" s="1059" t="s">
        <v>35</v>
      </c>
      <c r="BU36" s="1059" t="s">
        <v>35</v>
      </c>
      <c r="BV36" s="1059" t="s">
        <v>35</v>
      </c>
      <c r="BW36" s="1059" t="s">
        <v>35</v>
      </c>
      <c r="BX36" s="1059" t="s">
        <v>35</v>
      </c>
      <c r="BY36" s="1118" t="s">
        <v>35</v>
      </c>
      <c r="BZ36" s="1118" t="s">
        <v>35</v>
      </c>
      <c r="CA36" s="1118" t="s">
        <v>35</v>
      </c>
      <c r="CB36" s="1118" t="s">
        <v>35</v>
      </c>
      <c r="CC36" s="1118" t="s">
        <v>35</v>
      </c>
      <c r="CD36" s="1118" t="s">
        <v>35</v>
      </c>
      <c r="CE36" s="1118" t="s">
        <v>35</v>
      </c>
      <c r="CF36" s="1118" t="s">
        <v>35</v>
      </c>
      <c r="CG36" s="1477"/>
      <c r="CH36" s="1477"/>
      <c r="CI36" s="1477"/>
      <c r="CJ36" s="1477"/>
      <c r="CK36" s="1477"/>
      <c r="CL36" s="1477"/>
      <c r="CM36" s="1477"/>
      <c r="CN36" s="1477"/>
      <c r="CO36" s="1477"/>
      <c r="CP36" s="1477"/>
      <c r="CQ36" s="1477"/>
      <c r="CR36" s="1477"/>
      <c r="CS36" s="1477"/>
      <c r="CT36" s="1477"/>
      <c r="CU36" s="1477"/>
      <c r="CV36" s="1477"/>
      <c r="CW36" s="1477"/>
      <c r="CX36" s="1477"/>
      <c r="CY36" s="1477"/>
      <c r="CZ36" s="1477"/>
    </row>
    <row r="37" s="398" customFormat="true" ht="15" customHeight="true" x14ac:dyDescent="0.2">
      <c r="A37" s="1743" t="s">
        <v>162</v>
      </c>
      <c r="B37" s="968" t="s">
        <v>49</v>
      </c>
      <c r="C37" s="790">
        <v>0.5</v>
      </c>
      <c r="D37" s="791">
        <v>3.1</v>
      </c>
      <c r="E37" s="791">
        <v>20.2</v>
      </c>
      <c r="F37" s="791">
        <v>52.9</v>
      </c>
      <c r="G37" s="792">
        <v>88.2</v>
      </c>
      <c r="H37" s="793">
        <v>22.1</v>
      </c>
      <c r="I37" s="791">
        <v>40</v>
      </c>
      <c r="J37" s="791">
        <v>57.5</v>
      </c>
      <c r="K37" s="791">
        <v>82.3</v>
      </c>
      <c r="L37" s="794">
        <v>95.4</v>
      </c>
      <c r="M37" s="795">
        <v>0.1</v>
      </c>
      <c r="N37" s="791">
        <v>1.2</v>
      </c>
      <c r="O37" s="791">
        <v>2.7</v>
      </c>
      <c r="P37" s="791">
        <v>24.6</v>
      </c>
      <c r="Q37" s="792">
        <v>75.099999999999994</v>
      </c>
      <c r="R37" s="793">
        <v>12.2</v>
      </c>
      <c r="S37" s="791">
        <v>13.2</v>
      </c>
      <c r="T37" s="791">
        <v>67</v>
      </c>
      <c r="U37" s="791">
        <v>28.7</v>
      </c>
      <c r="V37" s="791">
        <v>69.400000000000006</v>
      </c>
      <c r="W37" s="791">
        <v>3.4</v>
      </c>
      <c r="X37" s="791">
        <v>6.7</v>
      </c>
      <c r="Y37" s="791">
        <v>81.400000000000006</v>
      </c>
      <c r="Z37" s="791">
        <v>7.3</v>
      </c>
      <c r="AA37" s="791">
        <v>65.2</v>
      </c>
      <c r="AB37" s="791">
        <v>34.9</v>
      </c>
      <c r="AC37" s="791">
        <v>8.4</v>
      </c>
      <c r="AD37" s="791">
        <v>0.2</v>
      </c>
      <c r="AE37" s="791">
        <v>4.7</v>
      </c>
      <c r="AF37" s="1443">
        <v>30.4</v>
      </c>
      <c r="AG37" s="557"/>
      <c r="AH37" s="557"/>
      <c r="AI37" s="557"/>
      <c r="AJ37" s="557"/>
      <c r="AK37" s="557"/>
      <c r="AL37" s="557"/>
      <c r="AM37" s="557"/>
      <c r="AN37" s="557"/>
      <c r="AO37" s="557"/>
      <c r="AP37" s="557"/>
      <c r="AQ37" s="557"/>
      <c r="AR37" s="557"/>
      <c r="AS37" s="557"/>
      <c r="AT37" s="557"/>
      <c r="AU37" s="557"/>
      <c r="AV37" s="557"/>
      <c r="AW37" s="557"/>
      <c r="AX37" s="557"/>
      <c r="AY37" s="557"/>
      <c r="AZ37" s="216"/>
      <c r="BA37" s="1748" t="s">
        <v>125</v>
      </c>
      <c r="BB37" s="151" t="s">
        <v>49</v>
      </c>
      <c r="BC37" s="1040" t="s">
        <v>35</v>
      </c>
      <c r="BD37" s="1059" t="s">
        <v>35</v>
      </c>
      <c r="BE37" s="1059" t="s">
        <v>35</v>
      </c>
      <c r="BF37" s="1059" t="s">
        <v>35</v>
      </c>
      <c r="BG37" s="1079" t="s">
        <v>35</v>
      </c>
      <c r="BH37" s="1099" t="s">
        <v>35</v>
      </c>
      <c r="BI37" s="1059" t="s">
        <v>35</v>
      </c>
      <c r="BJ37" s="1059" t="s">
        <v>35</v>
      </c>
      <c r="BK37" s="1059" t="s">
        <v>35</v>
      </c>
      <c r="BL37" s="1079" t="s">
        <v>35</v>
      </c>
      <c r="BM37" s="1099" t="s">
        <v>35</v>
      </c>
      <c r="BN37" s="1059" t="s">
        <v>35</v>
      </c>
      <c r="BO37" s="1059" t="s">
        <v>35</v>
      </c>
      <c r="BP37" s="1059" t="s">
        <v>35</v>
      </c>
      <c r="BQ37" s="1079" t="s">
        <v>35</v>
      </c>
      <c r="BR37" s="1099" t="s">
        <v>35</v>
      </c>
      <c r="BS37" s="1059" t="s">
        <v>35</v>
      </c>
      <c r="BT37" s="1059" t="s">
        <v>35</v>
      </c>
      <c r="BU37" s="1059" t="s">
        <v>35</v>
      </c>
      <c r="BV37" s="1059" t="s">
        <v>35</v>
      </c>
      <c r="BW37" s="1059" t="s">
        <v>35</v>
      </c>
      <c r="BX37" s="1059" t="s">
        <v>35</v>
      </c>
      <c r="BY37" s="1118" t="s">
        <v>35</v>
      </c>
      <c r="BZ37" s="1118" t="s">
        <v>35</v>
      </c>
      <c r="CA37" s="1118" t="s">
        <v>35</v>
      </c>
      <c r="CB37" s="1118" t="s">
        <v>35</v>
      </c>
      <c r="CC37" s="1118" t="s">
        <v>35</v>
      </c>
      <c r="CD37" s="1118" t="s">
        <v>35</v>
      </c>
      <c r="CE37" s="1118" t="s">
        <v>35</v>
      </c>
      <c r="CF37" s="1118" t="s">
        <v>35</v>
      </c>
      <c r="CG37" s="1477"/>
      <c r="CH37" s="1477"/>
      <c r="CI37" s="1477"/>
      <c r="CJ37" s="1477"/>
      <c r="CK37" s="1477"/>
      <c r="CL37" s="1477"/>
      <c r="CM37" s="1477"/>
      <c r="CN37" s="1477"/>
      <c r="CO37" s="1477"/>
      <c r="CP37" s="1477"/>
      <c r="CQ37" s="1477"/>
      <c r="CR37" s="1477"/>
      <c r="CS37" s="1477"/>
      <c r="CT37" s="1477"/>
      <c r="CU37" s="1477"/>
      <c r="CV37" s="1477"/>
      <c r="CW37" s="1477"/>
      <c r="CX37" s="1477"/>
      <c r="CY37" s="1477"/>
      <c r="CZ37" s="1477"/>
    </row>
    <row r="38" s="398" customFormat="true" ht="15" customHeight="true" x14ac:dyDescent="0.2">
      <c r="A38" s="1743"/>
      <c r="B38" s="968" t="s">
        <v>48</v>
      </c>
      <c r="C38" s="790">
        <v>99.5</v>
      </c>
      <c r="D38" s="791">
        <v>96.9</v>
      </c>
      <c r="E38" s="791">
        <v>79.8</v>
      </c>
      <c r="F38" s="791">
        <v>47.1</v>
      </c>
      <c r="G38" s="792">
        <v>11.8</v>
      </c>
      <c r="H38" s="793">
        <v>77.900000000000006</v>
      </c>
      <c r="I38" s="791">
        <v>60</v>
      </c>
      <c r="J38" s="791">
        <v>42.5</v>
      </c>
      <c r="K38" s="791">
        <v>17.7</v>
      </c>
      <c r="L38" s="794">
        <v>4.5999999999999996</v>
      </c>
      <c r="M38" s="795">
        <v>99.9</v>
      </c>
      <c r="N38" s="791">
        <v>98.8</v>
      </c>
      <c r="O38" s="791">
        <v>97.3</v>
      </c>
      <c r="P38" s="791">
        <v>75.400000000000006</v>
      </c>
      <c r="Q38" s="792">
        <v>24.9</v>
      </c>
      <c r="R38" s="793">
        <v>87.8</v>
      </c>
      <c r="S38" s="791">
        <v>86.8</v>
      </c>
      <c r="T38" s="791">
        <v>33</v>
      </c>
      <c r="U38" s="791">
        <v>71.3</v>
      </c>
      <c r="V38" s="791">
        <v>30.6</v>
      </c>
      <c r="W38" s="791">
        <v>96.6</v>
      </c>
      <c r="X38" s="791">
        <v>93.3</v>
      </c>
      <c r="Y38" s="791">
        <v>18.600000000000001</v>
      </c>
      <c r="Z38" s="791">
        <v>92.7</v>
      </c>
      <c r="AA38" s="791">
        <v>34.799999999999997</v>
      </c>
      <c r="AB38" s="791">
        <v>65.099999999999994</v>
      </c>
      <c r="AC38" s="791">
        <v>91.6</v>
      </c>
      <c r="AD38" s="791">
        <v>99.8</v>
      </c>
      <c r="AE38" s="791">
        <v>95.3</v>
      </c>
      <c r="AF38" s="1443">
        <v>69.599999999999994</v>
      </c>
      <c r="AG38" s="557"/>
      <c r="AH38" s="557"/>
      <c r="AI38" s="557"/>
      <c r="AJ38" s="557"/>
      <c r="AK38" s="557"/>
      <c r="AL38" s="557"/>
      <c r="AM38" s="557"/>
      <c r="AN38" s="557"/>
      <c r="AO38" s="557"/>
      <c r="AP38" s="557"/>
      <c r="AQ38" s="557"/>
      <c r="AR38" s="557"/>
      <c r="AS38" s="557"/>
      <c r="AT38" s="557"/>
      <c r="AU38" s="557"/>
      <c r="AV38" s="557"/>
      <c r="AW38" s="557"/>
      <c r="AX38" s="557"/>
      <c r="AY38" s="557"/>
      <c r="AZ38" s="216"/>
      <c r="BA38" s="1748"/>
      <c r="BB38" s="151" t="s">
        <v>48</v>
      </c>
      <c r="BC38" s="1040" t="s">
        <v>35</v>
      </c>
      <c r="BD38" s="1059" t="s">
        <v>35</v>
      </c>
      <c r="BE38" s="1059" t="s">
        <v>35</v>
      </c>
      <c r="BF38" s="1059" t="s">
        <v>35</v>
      </c>
      <c r="BG38" s="1079" t="s">
        <v>35</v>
      </c>
      <c r="BH38" s="1099" t="s">
        <v>35</v>
      </c>
      <c r="BI38" s="1059" t="s">
        <v>35</v>
      </c>
      <c r="BJ38" s="1059" t="s">
        <v>35</v>
      </c>
      <c r="BK38" s="1059" t="s">
        <v>35</v>
      </c>
      <c r="BL38" s="1079" t="s">
        <v>35</v>
      </c>
      <c r="BM38" s="1099" t="s">
        <v>35</v>
      </c>
      <c r="BN38" s="1059" t="s">
        <v>35</v>
      </c>
      <c r="BO38" s="1059" t="s">
        <v>35</v>
      </c>
      <c r="BP38" s="1059" t="s">
        <v>35</v>
      </c>
      <c r="BQ38" s="1079" t="s">
        <v>35</v>
      </c>
      <c r="BR38" s="1099" t="s">
        <v>35</v>
      </c>
      <c r="BS38" s="1059" t="s">
        <v>35</v>
      </c>
      <c r="BT38" s="1059" t="s">
        <v>35</v>
      </c>
      <c r="BU38" s="1059" t="s">
        <v>35</v>
      </c>
      <c r="BV38" s="1059" t="s">
        <v>35</v>
      </c>
      <c r="BW38" s="1059" t="s">
        <v>35</v>
      </c>
      <c r="BX38" s="1059" t="s">
        <v>35</v>
      </c>
      <c r="BY38" s="1118" t="s">
        <v>35</v>
      </c>
      <c r="BZ38" s="1118" t="s">
        <v>35</v>
      </c>
      <c r="CA38" s="1118" t="s">
        <v>35</v>
      </c>
      <c r="CB38" s="1118" t="s">
        <v>35</v>
      </c>
      <c r="CC38" s="1118" t="s">
        <v>35</v>
      </c>
      <c r="CD38" s="1118" t="s">
        <v>35</v>
      </c>
      <c r="CE38" s="1118" t="s">
        <v>35</v>
      </c>
      <c r="CF38" s="1118" t="s">
        <v>35</v>
      </c>
      <c r="CG38" s="1477"/>
      <c r="CH38" s="1477"/>
      <c r="CI38" s="1477"/>
      <c r="CJ38" s="1477"/>
      <c r="CK38" s="1477"/>
      <c r="CL38" s="1477"/>
      <c r="CM38" s="1477"/>
      <c r="CN38" s="1477"/>
      <c r="CO38" s="1477"/>
      <c r="CP38" s="1477"/>
      <c r="CQ38" s="1477"/>
      <c r="CR38" s="1477"/>
      <c r="CS38" s="1477"/>
      <c r="CT38" s="1477"/>
      <c r="CU38" s="1477"/>
      <c r="CV38" s="1477"/>
      <c r="CW38" s="1477"/>
      <c r="CX38" s="1477"/>
      <c r="CY38" s="1477"/>
      <c r="CZ38" s="1477"/>
    </row>
    <row r="39" s="130" customFormat="true" ht="15" customHeight="true" x14ac:dyDescent="0.2">
      <c r="A39" s="1734" t="s">
        <v>122</v>
      </c>
      <c r="B39" s="249" t="s">
        <v>49</v>
      </c>
      <c r="C39" s="996" t="s">
        <v>35</v>
      </c>
      <c r="D39" s="1003" t="s">
        <v>35</v>
      </c>
      <c r="E39" s="1003" t="s">
        <v>35</v>
      </c>
      <c r="F39" s="1003" t="s">
        <v>35</v>
      </c>
      <c r="G39" s="1010" t="s">
        <v>35</v>
      </c>
      <c r="H39" s="1017" t="s">
        <v>35</v>
      </c>
      <c r="I39" s="1003" t="s">
        <v>35</v>
      </c>
      <c r="J39" s="1003" t="s">
        <v>35</v>
      </c>
      <c r="K39" s="1003" t="s">
        <v>35</v>
      </c>
      <c r="L39" s="1024" t="s">
        <v>35</v>
      </c>
      <c r="M39" s="1031" t="s">
        <v>35</v>
      </c>
      <c r="N39" s="1003" t="s">
        <v>35</v>
      </c>
      <c r="O39" s="1003" t="s">
        <v>35</v>
      </c>
      <c r="P39" s="1003" t="s">
        <v>35</v>
      </c>
      <c r="Q39" s="1010" t="s">
        <v>35</v>
      </c>
      <c r="R39" s="1017" t="s">
        <v>35</v>
      </c>
      <c r="S39" s="1003" t="s">
        <v>35</v>
      </c>
      <c r="T39" s="1003" t="s">
        <v>35</v>
      </c>
      <c r="U39" s="1003" t="s">
        <v>35</v>
      </c>
      <c r="V39" s="1003" t="s">
        <v>35</v>
      </c>
      <c r="W39" s="1003" t="s">
        <v>35</v>
      </c>
      <c r="X39" s="1003" t="s">
        <v>35</v>
      </c>
      <c r="Y39" s="1034" t="s">
        <v>35</v>
      </c>
      <c r="Z39" s="1034" t="s">
        <v>35</v>
      </c>
      <c r="AA39" s="1034" t="s">
        <v>35</v>
      </c>
      <c r="AB39" s="1034" t="s">
        <v>35</v>
      </c>
      <c r="AC39" s="1034" t="s">
        <v>35</v>
      </c>
      <c r="AD39" s="1034" t="s">
        <v>35</v>
      </c>
      <c r="AE39" s="1034" t="s">
        <v>35</v>
      </c>
      <c r="AF39" s="1445" t="s">
        <v>35</v>
      </c>
      <c r="AG39" s="1466"/>
      <c r="AH39" s="1466"/>
      <c r="AI39" s="1466"/>
      <c r="AJ39" s="1466"/>
      <c r="AK39" s="1466"/>
      <c r="AL39" s="1466"/>
      <c r="AM39" s="1466"/>
      <c r="AN39" s="1466"/>
      <c r="AO39" s="1466"/>
      <c r="AP39" s="1466"/>
      <c r="AQ39" s="1466"/>
      <c r="AR39" s="1466"/>
      <c r="AS39" s="1466"/>
      <c r="AT39" s="1466"/>
      <c r="AU39" s="1466"/>
      <c r="AV39" s="1466"/>
      <c r="AW39" s="1466"/>
      <c r="AX39" s="1466"/>
      <c r="AY39" s="1466"/>
      <c r="AZ39" s="215"/>
      <c r="BA39" s="1748" t="s">
        <v>122</v>
      </c>
      <c r="BB39" s="151" t="s">
        <v>49</v>
      </c>
      <c r="BC39" s="1040" t="s">
        <v>35</v>
      </c>
      <c r="BD39" s="1059" t="s">
        <v>35</v>
      </c>
      <c r="BE39" s="1059" t="s">
        <v>35</v>
      </c>
      <c r="BF39" s="1059" t="s">
        <v>35</v>
      </c>
      <c r="BG39" s="1079" t="s">
        <v>35</v>
      </c>
      <c r="BH39" s="1099" t="s">
        <v>35</v>
      </c>
      <c r="BI39" s="1059" t="s">
        <v>35</v>
      </c>
      <c r="BJ39" s="1059" t="s">
        <v>35</v>
      </c>
      <c r="BK39" s="1059" t="s">
        <v>35</v>
      </c>
      <c r="BL39" s="1079" t="s">
        <v>35</v>
      </c>
      <c r="BM39" s="1099" t="s">
        <v>35</v>
      </c>
      <c r="BN39" s="1059" t="s">
        <v>35</v>
      </c>
      <c r="BO39" s="1059" t="s">
        <v>35</v>
      </c>
      <c r="BP39" s="1059" t="s">
        <v>35</v>
      </c>
      <c r="BQ39" s="1079" t="s">
        <v>35</v>
      </c>
      <c r="BR39" s="1099" t="s">
        <v>35</v>
      </c>
      <c r="BS39" s="1059" t="s">
        <v>35</v>
      </c>
      <c r="BT39" s="1059" t="s">
        <v>35</v>
      </c>
      <c r="BU39" s="1059" t="s">
        <v>35</v>
      </c>
      <c r="BV39" s="1059" t="s">
        <v>35</v>
      </c>
      <c r="BW39" s="1059" t="s">
        <v>35</v>
      </c>
      <c r="BX39" s="1059" t="s">
        <v>35</v>
      </c>
      <c r="BY39" s="1118" t="s">
        <v>35</v>
      </c>
      <c r="BZ39" s="1118" t="s">
        <v>35</v>
      </c>
      <c r="CA39" s="1118" t="s">
        <v>35</v>
      </c>
      <c r="CB39" s="1118" t="s">
        <v>35</v>
      </c>
      <c r="CC39" s="1118" t="s">
        <v>35</v>
      </c>
      <c r="CD39" s="1118" t="s">
        <v>35</v>
      </c>
      <c r="CE39" s="1118" t="s">
        <v>35</v>
      </c>
      <c r="CF39" s="1118" t="s">
        <v>35</v>
      </c>
      <c r="CG39" s="1477"/>
      <c r="CH39" s="1477"/>
      <c r="CI39" s="1477"/>
      <c r="CJ39" s="1477"/>
      <c r="CK39" s="1477"/>
      <c r="CL39" s="1477"/>
      <c r="CM39" s="1477"/>
      <c r="CN39" s="1477"/>
      <c r="CO39" s="1477"/>
      <c r="CP39" s="1477"/>
      <c r="CQ39" s="1477"/>
      <c r="CR39" s="1477"/>
      <c r="CS39" s="1477"/>
      <c r="CT39" s="1477"/>
      <c r="CU39" s="1477"/>
      <c r="CV39" s="1477"/>
      <c r="CW39" s="1477"/>
      <c r="CX39" s="1477"/>
      <c r="CY39" s="1477"/>
      <c r="CZ39" s="1477"/>
    </row>
    <row r="40" s="130" customFormat="true" ht="15" customHeight="true" x14ac:dyDescent="0.2">
      <c r="A40" s="1734"/>
      <c r="B40" s="249" t="s">
        <v>48</v>
      </c>
      <c r="C40" s="996" t="s">
        <v>35</v>
      </c>
      <c r="D40" s="1003" t="s">
        <v>35</v>
      </c>
      <c r="E40" s="1003" t="s">
        <v>35</v>
      </c>
      <c r="F40" s="1003" t="s">
        <v>35</v>
      </c>
      <c r="G40" s="1010" t="s">
        <v>35</v>
      </c>
      <c r="H40" s="1017" t="s">
        <v>35</v>
      </c>
      <c r="I40" s="1003" t="s">
        <v>35</v>
      </c>
      <c r="J40" s="1003" t="s">
        <v>35</v>
      </c>
      <c r="K40" s="1003" t="s">
        <v>35</v>
      </c>
      <c r="L40" s="1024" t="s">
        <v>35</v>
      </c>
      <c r="M40" s="1031" t="s">
        <v>35</v>
      </c>
      <c r="N40" s="1003" t="s">
        <v>35</v>
      </c>
      <c r="O40" s="1003" t="s">
        <v>35</v>
      </c>
      <c r="P40" s="1003" t="s">
        <v>35</v>
      </c>
      <c r="Q40" s="1010" t="s">
        <v>35</v>
      </c>
      <c r="R40" s="1017" t="s">
        <v>35</v>
      </c>
      <c r="S40" s="1003" t="s">
        <v>35</v>
      </c>
      <c r="T40" s="1003" t="s">
        <v>35</v>
      </c>
      <c r="U40" s="1003" t="s">
        <v>35</v>
      </c>
      <c r="V40" s="1003" t="s">
        <v>35</v>
      </c>
      <c r="W40" s="1003" t="s">
        <v>35</v>
      </c>
      <c r="X40" s="1003" t="s">
        <v>35</v>
      </c>
      <c r="Y40" s="1034" t="s">
        <v>35</v>
      </c>
      <c r="Z40" s="1034" t="s">
        <v>35</v>
      </c>
      <c r="AA40" s="1034" t="s">
        <v>35</v>
      </c>
      <c r="AB40" s="1034" t="s">
        <v>35</v>
      </c>
      <c r="AC40" s="1034" t="s">
        <v>35</v>
      </c>
      <c r="AD40" s="1034" t="s">
        <v>35</v>
      </c>
      <c r="AE40" s="1034" t="s">
        <v>35</v>
      </c>
      <c r="AF40" s="1445" t="s">
        <v>35</v>
      </c>
      <c r="AG40" s="1466"/>
      <c r="AH40" s="1466"/>
      <c r="AI40" s="1466"/>
      <c r="AJ40" s="1466"/>
      <c r="AK40" s="1466"/>
      <c r="AL40" s="1466"/>
      <c r="AM40" s="1466"/>
      <c r="AN40" s="1466"/>
      <c r="AO40" s="1466"/>
      <c r="AP40" s="1466"/>
      <c r="AQ40" s="1466"/>
      <c r="AR40" s="1466"/>
      <c r="AS40" s="1466"/>
      <c r="AT40" s="1466"/>
      <c r="AU40" s="1466"/>
      <c r="AV40" s="1466"/>
      <c r="AW40" s="1466"/>
      <c r="AX40" s="1466"/>
      <c r="AY40" s="1466"/>
      <c r="AZ40" s="215"/>
      <c r="BA40" s="1748"/>
      <c r="BB40" s="151" t="s">
        <v>48</v>
      </c>
      <c r="BC40" s="1040" t="s">
        <v>35</v>
      </c>
      <c r="BD40" s="1059" t="s">
        <v>35</v>
      </c>
      <c r="BE40" s="1059" t="s">
        <v>35</v>
      </c>
      <c r="BF40" s="1059" t="s">
        <v>35</v>
      </c>
      <c r="BG40" s="1079" t="s">
        <v>35</v>
      </c>
      <c r="BH40" s="1099" t="s">
        <v>35</v>
      </c>
      <c r="BI40" s="1059" t="s">
        <v>35</v>
      </c>
      <c r="BJ40" s="1059" t="s">
        <v>35</v>
      </c>
      <c r="BK40" s="1059" t="s">
        <v>35</v>
      </c>
      <c r="BL40" s="1079" t="s">
        <v>35</v>
      </c>
      <c r="BM40" s="1099" t="s">
        <v>35</v>
      </c>
      <c r="BN40" s="1059" t="s">
        <v>35</v>
      </c>
      <c r="BO40" s="1059" t="s">
        <v>35</v>
      </c>
      <c r="BP40" s="1059" t="s">
        <v>35</v>
      </c>
      <c r="BQ40" s="1079" t="s">
        <v>35</v>
      </c>
      <c r="BR40" s="1099" t="s">
        <v>35</v>
      </c>
      <c r="BS40" s="1059" t="s">
        <v>35</v>
      </c>
      <c r="BT40" s="1059" t="s">
        <v>35</v>
      </c>
      <c r="BU40" s="1059" t="s">
        <v>35</v>
      </c>
      <c r="BV40" s="1059" t="s">
        <v>35</v>
      </c>
      <c r="BW40" s="1059" t="s">
        <v>35</v>
      </c>
      <c r="BX40" s="1059" t="s">
        <v>35</v>
      </c>
      <c r="BY40" s="1118" t="s">
        <v>35</v>
      </c>
      <c r="BZ40" s="1118" t="s">
        <v>35</v>
      </c>
      <c r="CA40" s="1118" t="s">
        <v>35</v>
      </c>
      <c r="CB40" s="1118" t="s">
        <v>35</v>
      </c>
      <c r="CC40" s="1118" t="s">
        <v>35</v>
      </c>
      <c r="CD40" s="1118" t="s">
        <v>35</v>
      </c>
      <c r="CE40" s="1118" t="s">
        <v>35</v>
      </c>
      <c r="CF40" s="1118" t="s">
        <v>35</v>
      </c>
      <c r="CG40" s="1477"/>
      <c r="CH40" s="1477"/>
      <c r="CI40" s="1477"/>
      <c r="CJ40" s="1477"/>
      <c r="CK40" s="1477"/>
      <c r="CL40" s="1477"/>
      <c r="CM40" s="1477"/>
      <c r="CN40" s="1477"/>
      <c r="CO40" s="1477"/>
      <c r="CP40" s="1477"/>
      <c r="CQ40" s="1477"/>
      <c r="CR40" s="1477"/>
      <c r="CS40" s="1477"/>
      <c r="CT40" s="1477"/>
      <c r="CU40" s="1477"/>
      <c r="CV40" s="1477"/>
      <c r="CW40" s="1477"/>
      <c r="CX40" s="1477"/>
      <c r="CY40" s="1477"/>
      <c r="CZ40" s="1477"/>
    </row>
    <row r="41" s="398" customFormat="true" ht="15" customHeight="true" x14ac:dyDescent="0.2">
      <c r="A41" s="1743" t="s">
        <v>56</v>
      </c>
      <c r="B41" s="968" t="s">
        <v>49</v>
      </c>
      <c r="C41" s="790">
        <v>39.299999999999997</v>
      </c>
      <c r="D41" s="791">
        <v>31.8</v>
      </c>
      <c r="E41" s="791">
        <v>14.2</v>
      </c>
      <c r="F41" s="791">
        <v>3</v>
      </c>
      <c r="G41" s="792">
        <v>0.6</v>
      </c>
      <c r="H41" s="793">
        <v>10</v>
      </c>
      <c r="I41" s="791">
        <v>4</v>
      </c>
      <c r="J41" s="791">
        <v>1.5</v>
      </c>
      <c r="K41" s="791">
        <v>1.1000000000000001</v>
      </c>
      <c r="L41" s="794">
        <v>0.1</v>
      </c>
      <c r="M41" s="795">
        <v>40.1</v>
      </c>
      <c r="N41" s="791">
        <v>37.200000000000003</v>
      </c>
      <c r="O41" s="791">
        <v>30</v>
      </c>
      <c r="P41" s="791">
        <v>11.1</v>
      </c>
      <c r="Q41" s="792">
        <v>1.6</v>
      </c>
      <c r="R41" s="793">
        <v>23.9</v>
      </c>
      <c r="S41" s="791">
        <v>21</v>
      </c>
      <c r="T41" s="791">
        <v>2.2000000000000002</v>
      </c>
      <c r="U41" s="791">
        <v>19</v>
      </c>
      <c r="V41" s="791">
        <v>0.9</v>
      </c>
      <c r="W41" s="791">
        <v>39</v>
      </c>
      <c r="X41" s="791">
        <v>28.6</v>
      </c>
      <c r="Y41" s="791">
        <v>5</v>
      </c>
      <c r="Z41" s="791">
        <v>16.899999999999999</v>
      </c>
      <c r="AA41" s="791">
        <v>12.2</v>
      </c>
      <c r="AB41" s="791">
        <v>8.1999999999999993</v>
      </c>
      <c r="AC41" s="791">
        <v>40.4</v>
      </c>
      <c r="AD41" s="791">
        <v>26.6</v>
      </c>
      <c r="AE41" s="791">
        <v>24.8</v>
      </c>
      <c r="AF41" s="1443">
        <v>4.3</v>
      </c>
      <c r="AG41" s="557"/>
      <c r="AH41" s="557"/>
      <c r="AI41" s="557"/>
      <c r="AJ41" s="557"/>
      <c r="AK41" s="557"/>
      <c r="AL41" s="557"/>
      <c r="AM41" s="557"/>
      <c r="AN41" s="557"/>
      <c r="AO41" s="557"/>
      <c r="AP41" s="557"/>
      <c r="AQ41" s="557"/>
      <c r="AR41" s="557"/>
      <c r="AS41" s="557"/>
      <c r="AT41" s="557"/>
      <c r="AU41" s="557"/>
      <c r="AV41" s="557"/>
      <c r="AW41" s="557"/>
      <c r="AX41" s="557"/>
      <c r="AY41" s="557"/>
      <c r="AZ41" s="216"/>
      <c r="BA41" s="1748" t="s">
        <v>56</v>
      </c>
      <c r="BB41" s="151" t="s">
        <v>49</v>
      </c>
      <c r="BC41" s="1040" t="s">
        <v>35</v>
      </c>
      <c r="BD41" s="1059" t="s">
        <v>35</v>
      </c>
      <c r="BE41" s="1059" t="s">
        <v>35</v>
      </c>
      <c r="BF41" s="1059" t="s">
        <v>35</v>
      </c>
      <c r="BG41" s="1079" t="s">
        <v>35</v>
      </c>
      <c r="BH41" s="1099" t="s">
        <v>35</v>
      </c>
      <c r="BI41" s="1059" t="s">
        <v>35</v>
      </c>
      <c r="BJ41" s="1059" t="s">
        <v>35</v>
      </c>
      <c r="BK41" s="1059" t="s">
        <v>35</v>
      </c>
      <c r="BL41" s="1079" t="s">
        <v>35</v>
      </c>
      <c r="BM41" s="1099" t="s">
        <v>35</v>
      </c>
      <c r="BN41" s="1059" t="s">
        <v>35</v>
      </c>
      <c r="BO41" s="1059" t="s">
        <v>35</v>
      </c>
      <c r="BP41" s="1059" t="s">
        <v>35</v>
      </c>
      <c r="BQ41" s="1079" t="s">
        <v>35</v>
      </c>
      <c r="BR41" s="1099" t="s">
        <v>35</v>
      </c>
      <c r="BS41" s="1059" t="s">
        <v>35</v>
      </c>
      <c r="BT41" s="1059" t="s">
        <v>35</v>
      </c>
      <c r="BU41" s="1059" t="s">
        <v>35</v>
      </c>
      <c r="BV41" s="1059" t="s">
        <v>35</v>
      </c>
      <c r="BW41" s="1059" t="s">
        <v>35</v>
      </c>
      <c r="BX41" s="1059" t="s">
        <v>35</v>
      </c>
      <c r="BY41" s="1118" t="s">
        <v>35</v>
      </c>
      <c r="BZ41" s="1118" t="s">
        <v>35</v>
      </c>
      <c r="CA41" s="1118" t="s">
        <v>35</v>
      </c>
      <c r="CB41" s="1118" t="s">
        <v>35</v>
      </c>
      <c r="CC41" s="1118" t="s">
        <v>35</v>
      </c>
      <c r="CD41" s="1118" t="s">
        <v>35</v>
      </c>
      <c r="CE41" s="1118" t="s">
        <v>35</v>
      </c>
      <c r="CF41" s="1118" t="s">
        <v>35</v>
      </c>
      <c r="CG41" s="1477"/>
      <c r="CH41" s="1477"/>
      <c r="CI41" s="1477"/>
      <c r="CJ41" s="1477"/>
      <c r="CK41" s="1477"/>
      <c r="CL41" s="1477"/>
      <c r="CM41" s="1477"/>
      <c r="CN41" s="1477"/>
      <c r="CO41" s="1477"/>
      <c r="CP41" s="1477"/>
      <c r="CQ41" s="1477"/>
      <c r="CR41" s="1477"/>
      <c r="CS41" s="1477"/>
      <c r="CT41" s="1477"/>
      <c r="CU41" s="1477"/>
      <c r="CV41" s="1477"/>
      <c r="CW41" s="1477"/>
      <c r="CX41" s="1477"/>
      <c r="CY41" s="1477"/>
      <c r="CZ41" s="1477"/>
    </row>
    <row r="42" s="398" customFormat="true" ht="15" customHeight="true" x14ac:dyDescent="0.2">
      <c r="A42" s="1743"/>
      <c r="B42" s="968" t="s">
        <v>48</v>
      </c>
      <c r="C42" s="790">
        <v>60.7</v>
      </c>
      <c r="D42" s="791">
        <v>68.2</v>
      </c>
      <c r="E42" s="791">
        <v>85.8</v>
      </c>
      <c r="F42" s="791">
        <v>97</v>
      </c>
      <c r="G42" s="792">
        <v>99.4</v>
      </c>
      <c r="H42" s="793">
        <v>90</v>
      </c>
      <c r="I42" s="791">
        <v>96</v>
      </c>
      <c r="J42" s="791">
        <v>98.5</v>
      </c>
      <c r="K42" s="791">
        <v>98.9</v>
      </c>
      <c r="L42" s="794">
        <v>99.9</v>
      </c>
      <c r="M42" s="795">
        <v>59.9</v>
      </c>
      <c r="N42" s="791">
        <v>62.8</v>
      </c>
      <c r="O42" s="791">
        <v>70</v>
      </c>
      <c r="P42" s="791">
        <v>88.9</v>
      </c>
      <c r="Q42" s="792">
        <v>98.4</v>
      </c>
      <c r="R42" s="793">
        <v>76.099999999999994</v>
      </c>
      <c r="S42" s="791">
        <v>79</v>
      </c>
      <c r="T42" s="791">
        <v>97.8</v>
      </c>
      <c r="U42" s="791">
        <v>81</v>
      </c>
      <c r="V42" s="791">
        <v>99.1</v>
      </c>
      <c r="W42" s="791">
        <v>61</v>
      </c>
      <c r="X42" s="791">
        <v>71.400000000000006</v>
      </c>
      <c r="Y42" s="791">
        <v>95</v>
      </c>
      <c r="Z42" s="791">
        <v>83.1</v>
      </c>
      <c r="AA42" s="791">
        <v>87.8</v>
      </c>
      <c r="AB42" s="791">
        <v>91.8</v>
      </c>
      <c r="AC42" s="791">
        <v>59.6</v>
      </c>
      <c r="AD42" s="791">
        <v>73.400000000000006</v>
      </c>
      <c r="AE42" s="791">
        <v>75.2</v>
      </c>
      <c r="AF42" s="1443">
        <v>95.7</v>
      </c>
      <c r="AG42" s="557"/>
      <c r="AH42" s="557"/>
      <c r="AI42" s="557"/>
      <c r="AJ42" s="557"/>
      <c r="AK42" s="557"/>
      <c r="AL42" s="557"/>
      <c r="AM42" s="557"/>
      <c r="AN42" s="557"/>
      <c r="AO42" s="557"/>
      <c r="AP42" s="557"/>
      <c r="AQ42" s="557"/>
      <c r="AR42" s="557"/>
      <c r="AS42" s="557"/>
      <c r="AT42" s="557"/>
      <c r="AU42" s="557"/>
      <c r="AV42" s="557"/>
      <c r="AW42" s="557"/>
      <c r="AX42" s="557"/>
      <c r="AY42" s="557"/>
      <c r="AZ42" s="216"/>
      <c r="BA42" s="1748"/>
      <c r="BB42" s="151" t="s">
        <v>48</v>
      </c>
      <c r="BC42" s="1040" t="s">
        <v>35</v>
      </c>
      <c r="BD42" s="1059" t="s">
        <v>35</v>
      </c>
      <c r="BE42" s="1059" t="s">
        <v>35</v>
      </c>
      <c r="BF42" s="1059" t="s">
        <v>35</v>
      </c>
      <c r="BG42" s="1079" t="s">
        <v>35</v>
      </c>
      <c r="BH42" s="1099" t="s">
        <v>35</v>
      </c>
      <c r="BI42" s="1059" t="s">
        <v>35</v>
      </c>
      <c r="BJ42" s="1059" t="s">
        <v>35</v>
      </c>
      <c r="BK42" s="1059" t="s">
        <v>35</v>
      </c>
      <c r="BL42" s="1079" t="s">
        <v>35</v>
      </c>
      <c r="BM42" s="1099" t="s">
        <v>35</v>
      </c>
      <c r="BN42" s="1059" t="s">
        <v>35</v>
      </c>
      <c r="BO42" s="1059" t="s">
        <v>35</v>
      </c>
      <c r="BP42" s="1059" t="s">
        <v>35</v>
      </c>
      <c r="BQ42" s="1079" t="s">
        <v>35</v>
      </c>
      <c r="BR42" s="1099" t="s">
        <v>35</v>
      </c>
      <c r="BS42" s="1059" t="s">
        <v>35</v>
      </c>
      <c r="BT42" s="1059" t="s">
        <v>35</v>
      </c>
      <c r="BU42" s="1059" t="s">
        <v>35</v>
      </c>
      <c r="BV42" s="1059" t="s">
        <v>35</v>
      </c>
      <c r="BW42" s="1059" t="s">
        <v>35</v>
      </c>
      <c r="BX42" s="1059" t="s">
        <v>35</v>
      </c>
      <c r="BY42" s="1118" t="s">
        <v>35</v>
      </c>
      <c r="BZ42" s="1118" t="s">
        <v>35</v>
      </c>
      <c r="CA42" s="1118" t="s">
        <v>35</v>
      </c>
      <c r="CB42" s="1118" t="s">
        <v>35</v>
      </c>
      <c r="CC42" s="1118" t="s">
        <v>35</v>
      </c>
      <c r="CD42" s="1118" t="s">
        <v>35</v>
      </c>
      <c r="CE42" s="1118" t="s">
        <v>35</v>
      </c>
      <c r="CF42" s="1118" t="s">
        <v>35</v>
      </c>
      <c r="CG42" s="1477"/>
      <c r="CH42" s="1477"/>
      <c r="CI42" s="1477"/>
      <c r="CJ42" s="1477"/>
      <c r="CK42" s="1477"/>
      <c r="CL42" s="1477"/>
      <c r="CM42" s="1477"/>
      <c r="CN42" s="1477"/>
      <c r="CO42" s="1477"/>
      <c r="CP42" s="1477"/>
      <c r="CQ42" s="1477"/>
      <c r="CR42" s="1477"/>
      <c r="CS42" s="1477"/>
      <c r="CT42" s="1477"/>
      <c r="CU42" s="1477"/>
      <c r="CV42" s="1477"/>
      <c r="CW42" s="1477"/>
      <c r="CX42" s="1477"/>
      <c r="CY42" s="1477"/>
      <c r="CZ42" s="1477"/>
    </row>
    <row r="43" s="398" customFormat="true" ht="15" customHeight="true" x14ac:dyDescent="0.2">
      <c r="A43" s="1743" t="s">
        <v>53</v>
      </c>
      <c r="B43" s="968" t="s">
        <v>49</v>
      </c>
      <c r="C43" s="997" t="s">
        <v>35</v>
      </c>
      <c r="D43" s="1004" t="s">
        <v>35</v>
      </c>
      <c r="E43" s="1004" t="s">
        <v>35</v>
      </c>
      <c r="F43" s="1004" t="s">
        <v>35</v>
      </c>
      <c r="G43" s="1011" t="s">
        <v>35</v>
      </c>
      <c r="H43" s="1018" t="s">
        <v>35</v>
      </c>
      <c r="I43" s="1004" t="s">
        <v>35</v>
      </c>
      <c r="J43" s="1004" t="s">
        <v>35</v>
      </c>
      <c r="K43" s="1004" t="s">
        <v>35</v>
      </c>
      <c r="L43" s="1025" t="s">
        <v>35</v>
      </c>
      <c r="M43" s="997" t="s">
        <v>35</v>
      </c>
      <c r="N43" s="1004" t="s">
        <v>35</v>
      </c>
      <c r="O43" s="1004" t="s">
        <v>35</v>
      </c>
      <c r="P43" s="1004" t="s">
        <v>35</v>
      </c>
      <c r="Q43" s="1011" t="s">
        <v>35</v>
      </c>
      <c r="R43" s="1018" t="s">
        <v>35</v>
      </c>
      <c r="S43" s="1004" t="s">
        <v>35</v>
      </c>
      <c r="T43" s="1004" t="s">
        <v>35</v>
      </c>
      <c r="U43" s="1004" t="s">
        <v>35</v>
      </c>
      <c r="V43" s="1004" t="s">
        <v>35</v>
      </c>
      <c r="W43" s="1004" t="s">
        <v>35</v>
      </c>
      <c r="X43" s="1004" t="s">
        <v>35</v>
      </c>
      <c r="Y43" s="1004" t="s">
        <v>35</v>
      </c>
      <c r="Z43" s="1004" t="s">
        <v>35</v>
      </c>
      <c r="AA43" s="1004" t="s">
        <v>35</v>
      </c>
      <c r="AB43" s="1004" t="s">
        <v>35</v>
      </c>
      <c r="AC43" s="1004" t="s">
        <v>35</v>
      </c>
      <c r="AD43" s="1004" t="s">
        <v>35</v>
      </c>
      <c r="AE43" s="1004" t="s">
        <v>35</v>
      </c>
      <c r="AF43" s="1025" t="s">
        <v>35</v>
      </c>
      <c r="AG43" s="557"/>
      <c r="AH43" s="557"/>
      <c r="AI43" s="557"/>
      <c r="AJ43" s="557"/>
      <c r="AK43" s="557"/>
      <c r="AL43" s="557"/>
      <c r="AM43" s="557"/>
      <c r="AN43" s="557"/>
      <c r="AO43" s="557"/>
      <c r="AP43" s="557"/>
      <c r="AQ43" s="557"/>
      <c r="AR43" s="557"/>
      <c r="AS43" s="557"/>
      <c r="AT43" s="557"/>
      <c r="AU43" s="557"/>
      <c r="AV43" s="557"/>
      <c r="AW43" s="557"/>
      <c r="AX43" s="557"/>
      <c r="AY43" s="557"/>
      <c r="AZ43" s="216"/>
      <c r="BA43" s="1748" t="s">
        <v>53</v>
      </c>
      <c r="BB43" s="151" t="s">
        <v>49</v>
      </c>
      <c r="BC43" s="1040" t="s">
        <v>35</v>
      </c>
      <c r="BD43" s="1059" t="s">
        <v>35</v>
      </c>
      <c r="BE43" s="1059" t="s">
        <v>35</v>
      </c>
      <c r="BF43" s="1059" t="s">
        <v>35</v>
      </c>
      <c r="BG43" s="1079" t="s">
        <v>35</v>
      </c>
      <c r="BH43" s="1099" t="s">
        <v>35</v>
      </c>
      <c r="BI43" s="1059" t="s">
        <v>35</v>
      </c>
      <c r="BJ43" s="1059" t="s">
        <v>35</v>
      </c>
      <c r="BK43" s="1059" t="s">
        <v>35</v>
      </c>
      <c r="BL43" s="1079" t="s">
        <v>35</v>
      </c>
      <c r="BM43" s="1099" t="s">
        <v>35</v>
      </c>
      <c r="BN43" s="1059" t="s">
        <v>35</v>
      </c>
      <c r="BO43" s="1059" t="s">
        <v>35</v>
      </c>
      <c r="BP43" s="1059" t="s">
        <v>35</v>
      </c>
      <c r="BQ43" s="1079" t="s">
        <v>35</v>
      </c>
      <c r="BR43" s="1099" t="s">
        <v>35</v>
      </c>
      <c r="BS43" s="1059" t="s">
        <v>35</v>
      </c>
      <c r="BT43" s="1059" t="s">
        <v>35</v>
      </c>
      <c r="BU43" s="1059" t="s">
        <v>35</v>
      </c>
      <c r="BV43" s="1059" t="s">
        <v>35</v>
      </c>
      <c r="BW43" s="1059" t="s">
        <v>35</v>
      </c>
      <c r="BX43" s="1059" t="s">
        <v>35</v>
      </c>
      <c r="BY43" s="1118" t="s">
        <v>35</v>
      </c>
      <c r="BZ43" s="1118" t="s">
        <v>35</v>
      </c>
      <c r="CA43" s="1118" t="s">
        <v>35</v>
      </c>
      <c r="CB43" s="1118" t="s">
        <v>35</v>
      </c>
      <c r="CC43" s="1118" t="s">
        <v>35</v>
      </c>
      <c r="CD43" s="1118" t="s">
        <v>35</v>
      </c>
      <c r="CE43" s="1118" t="s">
        <v>35</v>
      </c>
      <c r="CF43" s="1118" t="s">
        <v>35</v>
      </c>
      <c r="CG43" s="1477"/>
      <c r="CH43" s="1477"/>
      <c r="CI43" s="1477"/>
      <c r="CJ43" s="1477"/>
      <c r="CK43" s="1477"/>
      <c r="CL43" s="1477"/>
      <c r="CM43" s="1477"/>
      <c r="CN43" s="1477"/>
      <c r="CO43" s="1477"/>
      <c r="CP43" s="1477"/>
      <c r="CQ43" s="1477"/>
      <c r="CR43" s="1477"/>
      <c r="CS43" s="1477"/>
      <c r="CT43" s="1477"/>
      <c r="CU43" s="1477"/>
      <c r="CV43" s="1477"/>
      <c r="CW43" s="1477"/>
      <c r="CX43" s="1477"/>
      <c r="CY43" s="1477"/>
      <c r="CZ43" s="1477"/>
    </row>
    <row r="44" s="398" customFormat="true" ht="15" customHeight="true" x14ac:dyDescent="0.2">
      <c r="A44" s="1743"/>
      <c r="B44" s="968" t="s">
        <v>48</v>
      </c>
      <c r="C44" s="997" t="s">
        <v>35</v>
      </c>
      <c r="D44" s="1004" t="s">
        <v>35</v>
      </c>
      <c r="E44" s="1004" t="s">
        <v>35</v>
      </c>
      <c r="F44" s="1004" t="s">
        <v>35</v>
      </c>
      <c r="G44" s="1011" t="s">
        <v>35</v>
      </c>
      <c r="H44" s="1018" t="s">
        <v>35</v>
      </c>
      <c r="I44" s="1004" t="s">
        <v>35</v>
      </c>
      <c r="J44" s="1004" t="s">
        <v>35</v>
      </c>
      <c r="K44" s="1004" t="s">
        <v>35</v>
      </c>
      <c r="L44" s="1025" t="s">
        <v>35</v>
      </c>
      <c r="M44" s="997" t="s">
        <v>35</v>
      </c>
      <c r="N44" s="1004" t="s">
        <v>35</v>
      </c>
      <c r="O44" s="1004" t="s">
        <v>35</v>
      </c>
      <c r="P44" s="1004" t="s">
        <v>35</v>
      </c>
      <c r="Q44" s="1011" t="s">
        <v>35</v>
      </c>
      <c r="R44" s="1018" t="s">
        <v>35</v>
      </c>
      <c r="S44" s="1004" t="s">
        <v>35</v>
      </c>
      <c r="T44" s="1004" t="s">
        <v>35</v>
      </c>
      <c r="U44" s="1004" t="s">
        <v>35</v>
      </c>
      <c r="V44" s="1004" t="s">
        <v>35</v>
      </c>
      <c r="W44" s="1004" t="s">
        <v>35</v>
      </c>
      <c r="X44" s="1004" t="s">
        <v>35</v>
      </c>
      <c r="Y44" s="1004" t="s">
        <v>35</v>
      </c>
      <c r="Z44" s="1004" t="s">
        <v>35</v>
      </c>
      <c r="AA44" s="1004" t="s">
        <v>35</v>
      </c>
      <c r="AB44" s="1004" t="s">
        <v>35</v>
      </c>
      <c r="AC44" s="1004" t="s">
        <v>35</v>
      </c>
      <c r="AD44" s="1004" t="s">
        <v>35</v>
      </c>
      <c r="AE44" s="1004" t="s">
        <v>35</v>
      </c>
      <c r="AF44" s="1025" t="s">
        <v>35</v>
      </c>
      <c r="AG44" s="557"/>
      <c r="AH44" s="557"/>
      <c r="AI44" s="557"/>
      <c r="AJ44" s="557"/>
      <c r="AK44" s="557"/>
      <c r="AL44" s="557"/>
      <c r="AM44" s="557"/>
      <c r="AN44" s="557"/>
      <c r="AO44" s="557"/>
      <c r="AP44" s="557"/>
      <c r="AQ44" s="557"/>
      <c r="AR44" s="557"/>
      <c r="AS44" s="557"/>
      <c r="AT44" s="557"/>
      <c r="AU44" s="557"/>
      <c r="AV44" s="557"/>
      <c r="AW44" s="557"/>
      <c r="AX44" s="557"/>
      <c r="AY44" s="557"/>
      <c r="AZ44" s="216"/>
      <c r="BA44" s="1748"/>
      <c r="BB44" s="151" t="s">
        <v>48</v>
      </c>
      <c r="BC44" s="1040" t="s">
        <v>35</v>
      </c>
      <c r="BD44" s="1059" t="s">
        <v>35</v>
      </c>
      <c r="BE44" s="1059" t="s">
        <v>35</v>
      </c>
      <c r="BF44" s="1059" t="s">
        <v>35</v>
      </c>
      <c r="BG44" s="1079" t="s">
        <v>35</v>
      </c>
      <c r="BH44" s="1099" t="s">
        <v>35</v>
      </c>
      <c r="BI44" s="1059" t="s">
        <v>35</v>
      </c>
      <c r="BJ44" s="1059" t="s">
        <v>35</v>
      </c>
      <c r="BK44" s="1059" t="s">
        <v>35</v>
      </c>
      <c r="BL44" s="1079" t="s">
        <v>35</v>
      </c>
      <c r="BM44" s="1099" t="s">
        <v>35</v>
      </c>
      <c r="BN44" s="1059" t="s">
        <v>35</v>
      </c>
      <c r="BO44" s="1059" t="s">
        <v>35</v>
      </c>
      <c r="BP44" s="1059" t="s">
        <v>35</v>
      </c>
      <c r="BQ44" s="1079" t="s">
        <v>35</v>
      </c>
      <c r="BR44" s="1099" t="s">
        <v>35</v>
      </c>
      <c r="BS44" s="1059" t="s">
        <v>35</v>
      </c>
      <c r="BT44" s="1059" t="s">
        <v>35</v>
      </c>
      <c r="BU44" s="1059" t="s">
        <v>35</v>
      </c>
      <c r="BV44" s="1059" t="s">
        <v>35</v>
      </c>
      <c r="BW44" s="1059" t="s">
        <v>35</v>
      </c>
      <c r="BX44" s="1059" t="s">
        <v>35</v>
      </c>
      <c r="BY44" s="1118" t="s">
        <v>35</v>
      </c>
      <c r="BZ44" s="1118" t="s">
        <v>35</v>
      </c>
      <c r="CA44" s="1118" t="s">
        <v>35</v>
      </c>
      <c r="CB44" s="1118" t="s">
        <v>35</v>
      </c>
      <c r="CC44" s="1118" t="s">
        <v>35</v>
      </c>
      <c r="CD44" s="1118" t="s">
        <v>35</v>
      </c>
      <c r="CE44" s="1118" t="s">
        <v>35</v>
      </c>
      <c r="CF44" s="1118" t="s">
        <v>35</v>
      </c>
      <c r="CG44" s="1477"/>
      <c r="CH44" s="1477"/>
      <c r="CI44" s="1477"/>
      <c r="CJ44" s="1477"/>
      <c r="CK44" s="1477"/>
      <c r="CL44" s="1477"/>
      <c r="CM44" s="1477"/>
      <c r="CN44" s="1477"/>
      <c r="CO44" s="1477"/>
      <c r="CP44" s="1477"/>
      <c r="CQ44" s="1477"/>
      <c r="CR44" s="1477"/>
      <c r="CS44" s="1477"/>
      <c r="CT44" s="1477"/>
      <c r="CU44" s="1477"/>
      <c r="CV44" s="1477"/>
      <c r="CW44" s="1477"/>
      <c r="CX44" s="1477"/>
      <c r="CY44" s="1477"/>
      <c r="CZ44" s="1477"/>
    </row>
    <row r="45" s="398" customFormat="true" ht="15" customHeight="true" x14ac:dyDescent="0.2">
      <c r="A45" s="1743" t="s">
        <v>52</v>
      </c>
      <c r="B45" s="968" t="s">
        <v>49</v>
      </c>
      <c r="C45" s="997" t="s">
        <v>35</v>
      </c>
      <c r="D45" s="1004" t="s">
        <v>35</v>
      </c>
      <c r="E45" s="1004" t="s">
        <v>35</v>
      </c>
      <c r="F45" s="1004" t="s">
        <v>35</v>
      </c>
      <c r="G45" s="1011" t="s">
        <v>35</v>
      </c>
      <c r="H45" s="1018" t="s">
        <v>35</v>
      </c>
      <c r="I45" s="1004" t="s">
        <v>35</v>
      </c>
      <c r="J45" s="1004" t="s">
        <v>35</v>
      </c>
      <c r="K45" s="1004" t="s">
        <v>35</v>
      </c>
      <c r="L45" s="1025" t="s">
        <v>35</v>
      </c>
      <c r="M45" s="997" t="s">
        <v>35</v>
      </c>
      <c r="N45" s="1004" t="s">
        <v>35</v>
      </c>
      <c r="O45" s="1004" t="s">
        <v>35</v>
      </c>
      <c r="P45" s="1004" t="s">
        <v>35</v>
      </c>
      <c r="Q45" s="1011" t="s">
        <v>35</v>
      </c>
      <c r="R45" s="1018" t="s">
        <v>35</v>
      </c>
      <c r="S45" s="1004" t="s">
        <v>35</v>
      </c>
      <c r="T45" s="1004" t="s">
        <v>35</v>
      </c>
      <c r="U45" s="1004" t="s">
        <v>35</v>
      </c>
      <c r="V45" s="1004" t="s">
        <v>35</v>
      </c>
      <c r="W45" s="1004" t="s">
        <v>35</v>
      </c>
      <c r="X45" s="1004" t="s">
        <v>35</v>
      </c>
      <c r="Y45" s="1004" t="s">
        <v>35</v>
      </c>
      <c r="Z45" s="1004" t="s">
        <v>35</v>
      </c>
      <c r="AA45" s="1004" t="s">
        <v>35</v>
      </c>
      <c r="AB45" s="1004" t="s">
        <v>35</v>
      </c>
      <c r="AC45" s="1004" t="s">
        <v>35</v>
      </c>
      <c r="AD45" s="1004" t="s">
        <v>35</v>
      </c>
      <c r="AE45" s="1004" t="s">
        <v>35</v>
      </c>
      <c r="AF45" s="1025" t="s">
        <v>35</v>
      </c>
      <c r="AG45" s="557"/>
      <c r="AH45" s="557"/>
      <c r="AI45" s="557"/>
      <c r="AJ45" s="557"/>
      <c r="AK45" s="557"/>
      <c r="AL45" s="557"/>
      <c r="AM45" s="557"/>
      <c r="AN45" s="557"/>
      <c r="AO45" s="557"/>
      <c r="AP45" s="557"/>
      <c r="AQ45" s="557"/>
      <c r="AR45" s="557"/>
      <c r="AS45" s="557"/>
      <c r="AT45" s="557"/>
      <c r="AU45" s="557"/>
      <c r="AV45" s="557"/>
      <c r="AW45" s="557"/>
      <c r="AX45" s="557"/>
      <c r="AY45" s="557"/>
      <c r="AZ45" s="216"/>
      <c r="BA45" s="1748" t="s">
        <v>52</v>
      </c>
      <c r="BB45" s="151" t="s">
        <v>49</v>
      </c>
      <c r="BC45" s="1040" t="s">
        <v>35</v>
      </c>
      <c r="BD45" s="1059" t="s">
        <v>35</v>
      </c>
      <c r="BE45" s="1059" t="s">
        <v>35</v>
      </c>
      <c r="BF45" s="1059" t="s">
        <v>35</v>
      </c>
      <c r="BG45" s="1079" t="s">
        <v>35</v>
      </c>
      <c r="BH45" s="1099" t="s">
        <v>35</v>
      </c>
      <c r="BI45" s="1059" t="s">
        <v>35</v>
      </c>
      <c r="BJ45" s="1059" t="s">
        <v>35</v>
      </c>
      <c r="BK45" s="1059" t="s">
        <v>35</v>
      </c>
      <c r="BL45" s="1079" t="s">
        <v>35</v>
      </c>
      <c r="BM45" s="1099" t="s">
        <v>35</v>
      </c>
      <c r="BN45" s="1059" t="s">
        <v>35</v>
      </c>
      <c r="BO45" s="1059" t="s">
        <v>35</v>
      </c>
      <c r="BP45" s="1059" t="s">
        <v>35</v>
      </c>
      <c r="BQ45" s="1079" t="s">
        <v>35</v>
      </c>
      <c r="BR45" s="1099" t="s">
        <v>35</v>
      </c>
      <c r="BS45" s="1059" t="s">
        <v>35</v>
      </c>
      <c r="BT45" s="1059" t="s">
        <v>35</v>
      </c>
      <c r="BU45" s="1059" t="s">
        <v>35</v>
      </c>
      <c r="BV45" s="1059" t="s">
        <v>35</v>
      </c>
      <c r="BW45" s="1059" t="s">
        <v>35</v>
      </c>
      <c r="BX45" s="1059" t="s">
        <v>35</v>
      </c>
      <c r="BY45" s="1118" t="s">
        <v>35</v>
      </c>
      <c r="BZ45" s="1118" t="s">
        <v>35</v>
      </c>
      <c r="CA45" s="1118" t="s">
        <v>35</v>
      </c>
      <c r="CB45" s="1118" t="s">
        <v>35</v>
      </c>
      <c r="CC45" s="1118" t="s">
        <v>35</v>
      </c>
      <c r="CD45" s="1118" t="s">
        <v>35</v>
      </c>
      <c r="CE45" s="1118" t="s">
        <v>35</v>
      </c>
      <c r="CF45" s="1118" t="s">
        <v>35</v>
      </c>
      <c r="CG45" s="1477"/>
      <c r="CH45" s="1477"/>
      <c r="CI45" s="1477"/>
      <c r="CJ45" s="1477"/>
      <c r="CK45" s="1477"/>
      <c r="CL45" s="1477"/>
      <c r="CM45" s="1477"/>
      <c r="CN45" s="1477"/>
      <c r="CO45" s="1477"/>
      <c r="CP45" s="1477"/>
      <c r="CQ45" s="1477"/>
      <c r="CR45" s="1477"/>
      <c r="CS45" s="1477"/>
      <c r="CT45" s="1477"/>
      <c r="CU45" s="1477"/>
      <c r="CV45" s="1477"/>
      <c r="CW45" s="1477"/>
      <c r="CX45" s="1477"/>
      <c r="CY45" s="1477"/>
      <c r="CZ45" s="1477"/>
    </row>
    <row r="46" s="398" customFormat="true" ht="15" customHeight="true" x14ac:dyDescent="0.2">
      <c r="A46" s="1743"/>
      <c r="B46" s="968" t="s">
        <v>48</v>
      </c>
      <c r="C46" s="997" t="s">
        <v>35</v>
      </c>
      <c r="D46" s="1004" t="s">
        <v>35</v>
      </c>
      <c r="E46" s="1004" t="s">
        <v>35</v>
      </c>
      <c r="F46" s="1004" t="s">
        <v>35</v>
      </c>
      <c r="G46" s="1011" t="s">
        <v>35</v>
      </c>
      <c r="H46" s="1018" t="s">
        <v>35</v>
      </c>
      <c r="I46" s="1004" t="s">
        <v>35</v>
      </c>
      <c r="J46" s="1004" t="s">
        <v>35</v>
      </c>
      <c r="K46" s="1004" t="s">
        <v>35</v>
      </c>
      <c r="L46" s="1025" t="s">
        <v>35</v>
      </c>
      <c r="M46" s="997" t="s">
        <v>35</v>
      </c>
      <c r="N46" s="1004" t="s">
        <v>35</v>
      </c>
      <c r="O46" s="1004" t="s">
        <v>35</v>
      </c>
      <c r="P46" s="1004" t="s">
        <v>35</v>
      </c>
      <c r="Q46" s="1011" t="s">
        <v>35</v>
      </c>
      <c r="R46" s="1018" t="s">
        <v>35</v>
      </c>
      <c r="S46" s="1004" t="s">
        <v>35</v>
      </c>
      <c r="T46" s="1004" t="s">
        <v>35</v>
      </c>
      <c r="U46" s="1004" t="s">
        <v>35</v>
      </c>
      <c r="V46" s="1004" t="s">
        <v>35</v>
      </c>
      <c r="W46" s="1004" t="s">
        <v>35</v>
      </c>
      <c r="X46" s="1004" t="s">
        <v>35</v>
      </c>
      <c r="Y46" s="1004" t="s">
        <v>35</v>
      </c>
      <c r="Z46" s="1004" t="s">
        <v>35</v>
      </c>
      <c r="AA46" s="1004" t="s">
        <v>35</v>
      </c>
      <c r="AB46" s="1004" t="s">
        <v>35</v>
      </c>
      <c r="AC46" s="1004" t="s">
        <v>35</v>
      </c>
      <c r="AD46" s="1004" t="s">
        <v>35</v>
      </c>
      <c r="AE46" s="1004" t="s">
        <v>35</v>
      </c>
      <c r="AF46" s="1025" t="s">
        <v>35</v>
      </c>
      <c r="AG46" s="557"/>
      <c r="AH46" s="557"/>
      <c r="AI46" s="557"/>
      <c r="AJ46" s="557"/>
      <c r="AK46" s="557"/>
      <c r="AL46" s="557"/>
      <c r="AM46" s="557"/>
      <c r="AN46" s="557"/>
      <c r="AO46" s="557"/>
      <c r="AP46" s="557"/>
      <c r="AQ46" s="557"/>
      <c r="AR46" s="557"/>
      <c r="AS46" s="557"/>
      <c r="AT46" s="557"/>
      <c r="AU46" s="557"/>
      <c r="AV46" s="557"/>
      <c r="AW46" s="557"/>
      <c r="AX46" s="557"/>
      <c r="AY46" s="557"/>
      <c r="AZ46" s="216"/>
      <c r="BA46" s="1748"/>
      <c r="BB46" s="151" t="s">
        <v>48</v>
      </c>
      <c r="BC46" s="1040" t="s">
        <v>35</v>
      </c>
      <c r="BD46" s="1059" t="s">
        <v>35</v>
      </c>
      <c r="BE46" s="1059" t="s">
        <v>35</v>
      </c>
      <c r="BF46" s="1059" t="s">
        <v>35</v>
      </c>
      <c r="BG46" s="1079" t="s">
        <v>35</v>
      </c>
      <c r="BH46" s="1099" t="s">
        <v>35</v>
      </c>
      <c r="BI46" s="1059" t="s">
        <v>35</v>
      </c>
      <c r="BJ46" s="1059" t="s">
        <v>35</v>
      </c>
      <c r="BK46" s="1059" t="s">
        <v>35</v>
      </c>
      <c r="BL46" s="1079" t="s">
        <v>35</v>
      </c>
      <c r="BM46" s="1099" t="s">
        <v>35</v>
      </c>
      <c r="BN46" s="1059" t="s">
        <v>35</v>
      </c>
      <c r="BO46" s="1059" t="s">
        <v>35</v>
      </c>
      <c r="BP46" s="1059" t="s">
        <v>35</v>
      </c>
      <c r="BQ46" s="1079" t="s">
        <v>35</v>
      </c>
      <c r="BR46" s="1099" t="s">
        <v>35</v>
      </c>
      <c r="BS46" s="1059" t="s">
        <v>35</v>
      </c>
      <c r="BT46" s="1059" t="s">
        <v>35</v>
      </c>
      <c r="BU46" s="1059" t="s">
        <v>35</v>
      </c>
      <c r="BV46" s="1059" t="s">
        <v>35</v>
      </c>
      <c r="BW46" s="1059" t="s">
        <v>35</v>
      </c>
      <c r="BX46" s="1059" t="s">
        <v>35</v>
      </c>
      <c r="BY46" s="1118" t="s">
        <v>35</v>
      </c>
      <c r="BZ46" s="1118" t="s">
        <v>35</v>
      </c>
      <c r="CA46" s="1118" t="s">
        <v>35</v>
      </c>
      <c r="CB46" s="1118" t="s">
        <v>35</v>
      </c>
      <c r="CC46" s="1118" t="s">
        <v>35</v>
      </c>
      <c r="CD46" s="1118" t="s">
        <v>35</v>
      </c>
      <c r="CE46" s="1118" t="s">
        <v>35</v>
      </c>
      <c r="CF46" s="1118" t="s">
        <v>35</v>
      </c>
      <c r="CG46" s="1477"/>
      <c r="CH46" s="1477"/>
      <c r="CI46" s="1477"/>
      <c r="CJ46" s="1477"/>
      <c r="CK46" s="1477"/>
      <c r="CL46" s="1477"/>
      <c r="CM46" s="1477"/>
      <c r="CN46" s="1477"/>
      <c r="CO46" s="1477"/>
      <c r="CP46" s="1477"/>
      <c r="CQ46" s="1477"/>
      <c r="CR46" s="1477"/>
      <c r="CS46" s="1477"/>
      <c r="CT46" s="1477"/>
      <c r="CU46" s="1477"/>
      <c r="CV46" s="1477"/>
      <c r="CW46" s="1477"/>
      <c r="CX46" s="1477"/>
      <c r="CY46" s="1477"/>
      <c r="CZ46" s="1477"/>
    </row>
    <row r="47" s="130" customFormat="true" ht="15" customHeight="true" x14ac:dyDescent="0.2">
      <c r="A47" s="1734" t="s">
        <v>101</v>
      </c>
      <c r="B47" s="250" t="s">
        <v>100</v>
      </c>
      <c r="C47" s="996" t="s">
        <v>35</v>
      </c>
      <c r="D47" s="1003" t="s">
        <v>35</v>
      </c>
      <c r="E47" s="1003" t="s">
        <v>35</v>
      </c>
      <c r="F47" s="1003" t="s">
        <v>35</v>
      </c>
      <c r="G47" s="1010" t="s">
        <v>35</v>
      </c>
      <c r="H47" s="1017" t="s">
        <v>35</v>
      </c>
      <c r="I47" s="1003" t="s">
        <v>35</v>
      </c>
      <c r="J47" s="1003" t="s">
        <v>35</v>
      </c>
      <c r="K47" s="1003" t="s">
        <v>35</v>
      </c>
      <c r="L47" s="1024" t="s">
        <v>35</v>
      </c>
      <c r="M47" s="1031" t="s">
        <v>35</v>
      </c>
      <c r="N47" s="1003" t="s">
        <v>35</v>
      </c>
      <c r="O47" s="1003" t="s">
        <v>35</v>
      </c>
      <c r="P47" s="1003" t="s">
        <v>35</v>
      </c>
      <c r="Q47" s="1010" t="s">
        <v>35</v>
      </c>
      <c r="R47" s="1017" t="s">
        <v>35</v>
      </c>
      <c r="S47" s="1003" t="s">
        <v>35</v>
      </c>
      <c r="T47" s="1003" t="s">
        <v>35</v>
      </c>
      <c r="U47" s="1003" t="s">
        <v>35</v>
      </c>
      <c r="V47" s="1003" t="s">
        <v>35</v>
      </c>
      <c r="W47" s="1003" t="s">
        <v>35</v>
      </c>
      <c r="X47" s="1003" t="s">
        <v>35</v>
      </c>
      <c r="Y47" s="1034" t="s">
        <v>35</v>
      </c>
      <c r="Z47" s="1034" t="s">
        <v>35</v>
      </c>
      <c r="AA47" s="1034" t="s">
        <v>35</v>
      </c>
      <c r="AB47" s="1034" t="s">
        <v>35</v>
      </c>
      <c r="AC47" s="1034" t="s">
        <v>35</v>
      </c>
      <c r="AD47" s="1034" t="s">
        <v>35</v>
      </c>
      <c r="AE47" s="1034" t="s">
        <v>35</v>
      </c>
      <c r="AF47" s="1445" t="s">
        <v>35</v>
      </c>
      <c r="AG47" s="1466"/>
      <c r="AH47" s="1466"/>
      <c r="AI47" s="1466"/>
      <c r="AJ47" s="1466"/>
      <c r="AK47" s="1466"/>
      <c r="AL47" s="1466"/>
      <c r="AM47" s="1466"/>
      <c r="AN47" s="1466"/>
      <c r="AO47" s="1466"/>
      <c r="AP47" s="1466"/>
      <c r="AQ47" s="1466"/>
      <c r="AR47" s="1466"/>
      <c r="AS47" s="1466"/>
      <c r="AT47" s="1466"/>
      <c r="AU47" s="1466"/>
      <c r="AV47" s="1466"/>
      <c r="AW47" s="1466"/>
      <c r="AX47" s="1466"/>
      <c r="AY47" s="1466"/>
      <c r="AZ47" s="215"/>
      <c r="BA47" s="1748" t="s">
        <v>101</v>
      </c>
      <c r="BB47" s="151" t="s">
        <v>100</v>
      </c>
      <c r="BC47" s="1040" t="s">
        <v>35</v>
      </c>
      <c r="BD47" s="1059" t="s">
        <v>35</v>
      </c>
      <c r="BE47" s="1059" t="s">
        <v>35</v>
      </c>
      <c r="BF47" s="1059" t="s">
        <v>35</v>
      </c>
      <c r="BG47" s="1079" t="s">
        <v>35</v>
      </c>
      <c r="BH47" s="1099" t="s">
        <v>35</v>
      </c>
      <c r="BI47" s="1059" t="s">
        <v>35</v>
      </c>
      <c r="BJ47" s="1059" t="s">
        <v>35</v>
      </c>
      <c r="BK47" s="1059" t="s">
        <v>35</v>
      </c>
      <c r="BL47" s="1079" t="s">
        <v>35</v>
      </c>
      <c r="BM47" s="1099" t="s">
        <v>35</v>
      </c>
      <c r="BN47" s="1059" t="s">
        <v>35</v>
      </c>
      <c r="BO47" s="1059" t="s">
        <v>35</v>
      </c>
      <c r="BP47" s="1059" t="s">
        <v>35</v>
      </c>
      <c r="BQ47" s="1079" t="s">
        <v>35</v>
      </c>
      <c r="BR47" s="1099" t="s">
        <v>35</v>
      </c>
      <c r="BS47" s="1059" t="s">
        <v>35</v>
      </c>
      <c r="BT47" s="1059" t="s">
        <v>35</v>
      </c>
      <c r="BU47" s="1059" t="s">
        <v>35</v>
      </c>
      <c r="BV47" s="1059" t="s">
        <v>35</v>
      </c>
      <c r="BW47" s="1059" t="s">
        <v>35</v>
      </c>
      <c r="BX47" s="1059" t="s">
        <v>35</v>
      </c>
      <c r="BY47" s="1118" t="s">
        <v>35</v>
      </c>
      <c r="BZ47" s="1118" t="s">
        <v>35</v>
      </c>
      <c r="CA47" s="1118" t="s">
        <v>35</v>
      </c>
      <c r="CB47" s="1118" t="s">
        <v>35</v>
      </c>
      <c r="CC47" s="1118" t="s">
        <v>35</v>
      </c>
      <c r="CD47" s="1118" t="s">
        <v>35</v>
      </c>
      <c r="CE47" s="1118" t="s">
        <v>35</v>
      </c>
      <c r="CF47" s="1118" t="s">
        <v>35</v>
      </c>
      <c r="CG47" s="1477"/>
      <c r="CH47" s="1477"/>
      <c r="CI47" s="1477"/>
      <c r="CJ47" s="1477"/>
      <c r="CK47" s="1477"/>
      <c r="CL47" s="1477"/>
      <c r="CM47" s="1477"/>
      <c r="CN47" s="1477"/>
      <c r="CO47" s="1477"/>
      <c r="CP47" s="1477"/>
      <c r="CQ47" s="1477"/>
      <c r="CR47" s="1477"/>
      <c r="CS47" s="1477"/>
      <c r="CT47" s="1477"/>
      <c r="CU47" s="1477"/>
      <c r="CV47" s="1477"/>
      <c r="CW47" s="1477"/>
      <c r="CX47" s="1477"/>
      <c r="CY47" s="1477"/>
      <c r="CZ47" s="1477"/>
    </row>
    <row r="48" s="130" customFormat="true" ht="15" customHeight="true" x14ac:dyDescent="0.2">
      <c r="A48" s="1734"/>
      <c r="B48" s="250" t="s">
        <v>99</v>
      </c>
      <c r="C48" s="996" t="s">
        <v>35</v>
      </c>
      <c r="D48" s="1003" t="s">
        <v>35</v>
      </c>
      <c r="E48" s="1003" t="s">
        <v>35</v>
      </c>
      <c r="F48" s="1003" t="s">
        <v>35</v>
      </c>
      <c r="G48" s="1010" t="s">
        <v>35</v>
      </c>
      <c r="H48" s="1017" t="s">
        <v>35</v>
      </c>
      <c r="I48" s="1003" t="s">
        <v>35</v>
      </c>
      <c r="J48" s="1003" t="s">
        <v>35</v>
      </c>
      <c r="K48" s="1003" t="s">
        <v>35</v>
      </c>
      <c r="L48" s="1024" t="s">
        <v>35</v>
      </c>
      <c r="M48" s="1031" t="s">
        <v>35</v>
      </c>
      <c r="N48" s="1003" t="s">
        <v>35</v>
      </c>
      <c r="O48" s="1003" t="s">
        <v>35</v>
      </c>
      <c r="P48" s="1003" t="s">
        <v>35</v>
      </c>
      <c r="Q48" s="1010" t="s">
        <v>35</v>
      </c>
      <c r="R48" s="1017" t="s">
        <v>35</v>
      </c>
      <c r="S48" s="1003" t="s">
        <v>35</v>
      </c>
      <c r="T48" s="1003" t="s">
        <v>35</v>
      </c>
      <c r="U48" s="1003" t="s">
        <v>35</v>
      </c>
      <c r="V48" s="1003" t="s">
        <v>35</v>
      </c>
      <c r="W48" s="1003" t="s">
        <v>35</v>
      </c>
      <c r="X48" s="1003" t="s">
        <v>35</v>
      </c>
      <c r="Y48" s="1034" t="s">
        <v>35</v>
      </c>
      <c r="Z48" s="1034" t="s">
        <v>35</v>
      </c>
      <c r="AA48" s="1034" t="s">
        <v>35</v>
      </c>
      <c r="AB48" s="1034" t="s">
        <v>35</v>
      </c>
      <c r="AC48" s="1034" t="s">
        <v>35</v>
      </c>
      <c r="AD48" s="1034" t="s">
        <v>35</v>
      </c>
      <c r="AE48" s="1034" t="s">
        <v>35</v>
      </c>
      <c r="AF48" s="1445" t="s">
        <v>35</v>
      </c>
      <c r="AG48" s="1466"/>
      <c r="AH48" s="1466"/>
      <c r="AI48" s="1466"/>
      <c r="AJ48" s="1466"/>
      <c r="AK48" s="1466"/>
      <c r="AL48" s="1466"/>
      <c r="AM48" s="1466"/>
      <c r="AN48" s="1466"/>
      <c r="AO48" s="1466"/>
      <c r="AP48" s="1466"/>
      <c r="AQ48" s="1466"/>
      <c r="AR48" s="1466"/>
      <c r="AS48" s="1466"/>
      <c r="AT48" s="1466"/>
      <c r="AU48" s="1466"/>
      <c r="AV48" s="1466"/>
      <c r="AW48" s="1466"/>
      <c r="AX48" s="1466"/>
      <c r="AY48" s="1466"/>
      <c r="AZ48" s="215"/>
      <c r="BA48" s="1748"/>
      <c r="BB48" s="151" t="s">
        <v>99</v>
      </c>
      <c r="BC48" s="1040" t="s">
        <v>35</v>
      </c>
      <c r="BD48" s="1059" t="s">
        <v>35</v>
      </c>
      <c r="BE48" s="1059" t="s">
        <v>35</v>
      </c>
      <c r="BF48" s="1059" t="s">
        <v>35</v>
      </c>
      <c r="BG48" s="1079" t="s">
        <v>35</v>
      </c>
      <c r="BH48" s="1099" t="s">
        <v>35</v>
      </c>
      <c r="BI48" s="1059" t="s">
        <v>35</v>
      </c>
      <c r="BJ48" s="1059" t="s">
        <v>35</v>
      </c>
      <c r="BK48" s="1059" t="s">
        <v>35</v>
      </c>
      <c r="BL48" s="1079" t="s">
        <v>35</v>
      </c>
      <c r="BM48" s="1099" t="s">
        <v>35</v>
      </c>
      <c r="BN48" s="1059" t="s">
        <v>35</v>
      </c>
      <c r="BO48" s="1059" t="s">
        <v>35</v>
      </c>
      <c r="BP48" s="1059" t="s">
        <v>35</v>
      </c>
      <c r="BQ48" s="1079" t="s">
        <v>35</v>
      </c>
      <c r="BR48" s="1099" t="s">
        <v>35</v>
      </c>
      <c r="BS48" s="1059" t="s">
        <v>35</v>
      </c>
      <c r="BT48" s="1059" t="s">
        <v>35</v>
      </c>
      <c r="BU48" s="1059" t="s">
        <v>35</v>
      </c>
      <c r="BV48" s="1059" t="s">
        <v>35</v>
      </c>
      <c r="BW48" s="1059" t="s">
        <v>35</v>
      </c>
      <c r="BX48" s="1059" t="s">
        <v>35</v>
      </c>
      <c r="BY48" s="1118" t="s">
        <v>35</v>
      </c>
      <c r="BZ48" s="1118" t="s">
        <v>35</v>
      </c>
      <c r="CA48" s="1118" t="s">
        <v>35</v>
      </c>
      <c r="CB48" s="1118" t="s">
        <v>35</v>
      </c>
      <c r="CC48" s="1118" t="s">
        <v>35</v>
      </c>
      <c r="CD48" s="1118" t="s">
        <v>35</v>
      </c>
      <c r="CE48" s="1118" t="s">
        <v>35</v>
      </c>
      <c r="CF48" s="1118" t="s">
        <v>35</v>
      </c>
      <c r="CG48" s="1477"/>
      <c r="CH48" s="1477"/>
      <c r="CI48" s="1477"/>
      <c r="CJ48" s="1477"/>
      <c r="CK48" s="1477"/>
      <c r="CL48" s="1477"/>
      <c r="CM48" s="1477"/>
      <c r="CN48" s="1477"/>
      <c r="CO48" s="1477"/>
      <c r="CP48" s="1477"/>
      <c r="CQ48" s="1477"/>
      <c r="CR48" s="1477"/>
      <c r="CS48" s="1477"/>
      <c r="CT48" s="1477"/>
      <c r="CU48" s="1477"/>
      <c r="CV48" s="1477"/>
      <c r="CW48" s="1477"/>
      <c r="CX48" s="1477"/>
      <c r="CY48" s="1477"/>
      <c r="CZ48" s="1477"/>
    </row>
    <row r="49" s="130" customFormat="true" ht="15" customHeight="true" x14ac:dyDescent="0.2">
      <c r="A49" s="1734"/>
      <c r="B49" s="250" t="s">
        <v>68</v>
      </c>
      <c r="C49" s="996" t="s">
        <v>35</v>
      </c>
      <c r="D49" s="1003" t="s">
        <v>35</v>
      </c>
      <c r="E49" s="1003" t="s">
        <v>35</v>
      </c>
      <c r="F49" s="1003" t="s">
        <v>35</v>
      </c>
      <c r="G49" s="1010" t="s">
        <v>35</v>
      </c>
      <c r="H49" s="1017" t="s">
        <v>35</v>
      </c>
      <c r="I49" s="1003" t="s">
        <v>35</v>
      </c>
      <c r="J49" s="1003" t="s">
        <v>35</v>
      </c>
      <c r="K49" s="1003" t="s">
        <v>35</v>
      </c>
      <c r="L49" s="1024" t="s">
        <v>35</v>
      </c>
      <c r="M49" s="1031" t="s">
        <v>35</v>
      </c>
      <c r="N49" s="1003" t="s">
        <v>35</v>
      </c>
      <c r="O49" s="1003" t="s">
        <v>35</v>
      </c>
      <c r="P49" s="1003" t="s">
        <v>35</v>
      </c>
      <c r="Q49" s="1010" t="s">
        <v>35</v>
      </c>
      <c r="R49" s="1017" t="s">
        <v>35</v>
      </c>
      <c r="S49" s="1003" t="s">
        <v>35</v>
      </c>
      <c r="T49" s="1003" t="s">
        <v>35</v>
      </c>
      <c r="U49" s="1003" t="s">
        <v>35</v>
      </c>
      <c r="V49" s="1003" t="s">
        <v>35</v>
      </c>
      <c r="W49" s="1003" t="s">
        <v>35</v>
      </c>
      <c r="X49" s="1003" t="s">
        <v>35</v>
      </c>
      <c r="Y49" s="1034" t="s">
        <v>35</v>
      </c>
      <c r="Z49" s="1034" t="s">
        <v>35</v>
      </c>
      <c r="AA49" s="1034" t="s">
        <v>35</v>
      </c>
      <c r="AB49" s="1034" t="s">
        <v>35</v>
      </c>
      <c r="AC49" s="1034" t="s">
        <v>35</v>
      </c>
      <c r="AD49" s="1034" t="s">
        <v>35</v>
      </c>
      <c r="AE49" s="1034" t="s">
        <v>35</v>
      </c>
      <c r="AF49" s="1445" t="s">
        <v>35</v>
      </c>
      <c r="AG49" s="1466"/>
      <c r="AH49" s="1466"/>
      <c r="AI49" s="1466"/>
      <c r="AJ49" s="1466"/>
      <c r="AK49" s="1466"/>
      <c r="AL49" s="1466"/>
      <c r="AM49" s="1466"/>
      <c r="AN49" s="1466"/>
      <c r="AO49" s="1466"/>
      <c r="AP49" s="1466"/>
      <c r="AQ49" s="1466"/>
      <c r="AR49" s="1466"/>
      <c r="AS49" s="1466"/>
      <c r="AT49" s="1466"/>
      <c r="AU49" s="1466"/>
      <c r="AV49" s="1466"/>
      <c r="AW49" s="1466"/>
      <c r="AX49" s="1466"/>
      <c r="AY49" s="1466"/>
      <c r="AZ49" s="215"/>
      <c r="BA49" s="1748"/>
      <c r="BB49" s="151" t="s">
        <v>68</v>
      </c>
      <c r="BC49" s="1040" t="s">
        <v>35</v>
      </c>
      <c r="BD49" s="1059" t="s">
        <v>35</v>
      </c>
      <c r="BE49" s="1059" t="s">
        <v>35</v>
      </c>
      <c r="BF49" s="1059" t="s">
        <v>35</v>
      </c>
      <c r="BG49" s="1079" t="s">
        <v>35</v>
      </c>
      <c r="BH49" s="1099" t="s">
        <v>35</v>
      </c>
      <c r="BI49" s="1059" t="s">
        <v>35</v>
      </c>
      <c r="BJ49" s="1059" t="s">
        <v>35</v>
      </c>
      <c r="BK49" s="1059" t="s">
        <v>35</v>
      </c>
      <c r="BL49" s="1079" t="s">
        <v>35</v>
      </c>
      <c r="BM49" s="1099" t="s">
        <v>35</v>
      </c>
      <c r="BN49" s="1059" t="s">
        <v>35</v>
      </c>
      <c r="BO49" s="1059" t="s">
        <v>35</v>
      </c>
      <c r="BP49" s="1059" t="s">
        <v>35</v>
      </c>
      <c r="BQ49" s="1079" t="s">
        <v>35</v>
      </c>
      <c r="BR49" s="1099" t="s">
        <v>35</v>
      </c>
      <c r="BS49" s="1059" t="s">
        <v>35</v>
      </c>
      <c r="BT49" s="1059" t="s">
        <v>35</v>
      </c>
      <c r="BU49" s="1059" t="s">
        <v>35</v>
      </c>
      <c r="BV49" s="1059" t="s">
        <v>35</v>
      </c>
      <c r="BW49" s="1059" t="s">
        <v>35</v>
      </c>
      <c r="BX49" s="1059" t="s">
        <v>35</v>
      </c>
      <c r="BY49" s="1118" t="s">
        <v>35</v>
      </c>
      <c r="BZ49" s="1118" t="s">
        <v>35</v>
      </c>
      <c r="CA49" s="1118" t="s">
        <v>35</v>
      </c>
      <c r="CB49" s="1118" t="s">
        <v>35</v>
      </c>
      <c r="CC49" s="1118" t="s">
        <v>35</v>
      </c>
      <c r="CD49" s="1118" t="s">
        <v>35</v>
      </c>
      <c r="CE49" s="1118" t="s">
        <v>35</v>
      </c>
      <c r="CF49" s="1118" t="s">
        <v>35</v>
      </c>
      <c r="CG49" s="1477"/>
      <c r="CH49" s="1477"/>
      <c r="CI49" s="1477"/>
      <c r="CJ49" s="1477"/>
      <c r="CK49" s="1477"/>
      <c r="CL49" s="1477"/>
      <c r="CM49" s="1477"/>
      <c r="CN49" s="1477"/>
      <c r="CO49" s="1477"/>
      <c r="CP49" s="1477"/>
      <c r="CQ49" s="1477"/>
      <c r="CR49" s="1477"/>
      <c r="CS49" s="1477"/>
      <c r="CT49" s="1477"/>
      <c r="CU49" s="1477"/>
      <c r="CV49" s="1477"/>
      <c r="CW49" s="1477"/>
      <c r="CX49" s="1477"/>
      <c r="CY49" s="1477"/>
      <c r="CZ49" s="1477"/>
    </row>
    <row r="50" s="130" customFormat="true" ht="15" customHeight="true" x14ac:dyDescent="0.2">
      <c r="A50" s="1734" t="s">
        <v>102</v>
      </c>
      <c r="B50" s="250" t="s">
        <v>100</v>
      </c>
      <c r="C50" s="996" t="s">
        <v>35</v>
      </c>
      <c r="D50" s="1003" t="s">
        <v>35</v>
      </c>
      <c r="E50" s="1003" t="s">
        <v>35</v>
      </c>
      <c r="F50" s="1003" t="s">
        <v>35</v>
      </c>
      <c r="G50" s="1010" t="s">
        <v>35</v>
      </c>
      <c r="H50" s="1017" t="s">
        <v>35</v>
      </c>
      <c r="I50" s="1003" t="s">
        <v>35</v>
      </c>
      <c r="J50" s="1003" t="s">
        <v>35</v>
      </c>
      <c r="K50" s="1003" t="s">
        <v>35</v>
      </c>
      <c r="L50" s="1024" t="s">
        <v>35</v>
      </c>
      <c r="M50" s="1031" t="s">
        <v>35</v>
      </c>
      <c r="N50" s="1003" t="s">
        <v>35</v>
      </c>
      <c r="O50" s="1003" t="s">
        <v>35</v>
      </c>
      <c r="P50" s="1003" t="s">
        <v>35</v>
      </c>
      <c r="Q50" s="1010" t="s">
        <v>35</v>
      </c>
      <c r="R50" s="1017" t="s">
        <v>35</v>
      </c>
      <c r="S50" s="1003" t="s">
        <v>35</v>
      </c>
      <c r="T50" s="1003" t="s">
        <v>35</v>
      </c>
      <c r="U50" s="1003" t="s">
        <v>35</v>
      </c>
      <c r="V50" s="1003" t="s">
        <v>35</v>
      </c>
      <c r="W50" s="1003" t="s">
        <v>35</v>
      </c>
      <c r="X50" s="1003" t="s">
        <v>35</v>
      </c>
      <c r="Y50" s="1034" t="s">
        <v>35</v>
      </c>
      <c r="Z50" s="1034" t="s">
        <v>35</v>
      </c>
      <c r="AA50" s="1034" t="s">
        <v>35</v>
      </c>
      <c r="AB50" s="1034" t="s">
        <v>35</v>
      </c>
      <c r="AC50" s="1034" t="s">
        <v>35</v>
      </c>
      <c r="AD50" s="1034" t="s">
        <v>35</v>
      </c>
      <c r="AE50" s="1034" t="s">
        <v>35</v>
      </c>
      <c r="AF50" s="1445" t="s">
        <v>35</v>
      </c>
      <c r="AG50" s="1466"/>
      <c r="AH50" s="1466"/>
      <c r="AI50" s="1466"/>
      <c r="AJ50" s="1466"/>
      <c r="AK50" s="1466"/>
      <c r="AL50" s="1466"/>
      <c r="AM50" s="1466"/>
      <c r="AN50" s="1466"/>
      <c r="AO50" s="1466"/>
      <c r="AP50" s="1466"/>
      <c r="AQ50" s="1466"/>
      <c r="AR50" s="1466"/>
      <c r="AS50" s="1466"/>
      <c r="AT50" s="1466"/>
      <c r="AU50" s="1466"/>
      <c r="AV50" s="1466"/>
      <c r="AW50" s="1466"/>
      <c r="AX50" s="1466"/>
      <c r="AY50" s="1466"/>
      <c r="AZ50" s="215"/>
      <c r="BA50" s="1748" t="s">
        <v>102</v>
      </c>
      <c r="BB50" s="151" t="s">
        <v>100</v>
      </c>
      <c r="BC50" s="1040" t="s">
        <v>35</v>
      </c>
      <c r="BD50" s="1059" t="s">
        <v>35</v>
      </c>
      <c r="BE50" s="1059" t="s">
        <v>35</v>
      </c>
      <c r="BF50" s="1059" t="s">
        <v>35</v>
      </c>
      <c r="BG50" s="1079" t="s">
        <v>35</v>
      </c>
      <c r="BH50" s="1099" t="s">
        <v>35</v>
      </c>
      <c r="BI50" s="1059" t="s">
        <v>35</v>
      </c>
      <c r="BJ50" s="1059" t="s">
        <v>35</v>
      </c>
      <c r="BK50" s="1059" t="s">
        <v>35</v>
      </c>
      <c r="BL50" s="1079" t="s">
        <v>35</v>
      </c>
      <c r="BM50" s="1099" t="s">
        <v>35</v>
      </c>
      <c r="BN50" s="1059" t="s">
        <v>35</v>
      </c>
      <c r="BO50" s="1059" t="s">
        <v>35</v>
      </c>
      <c r="BP50" s="1059" t="s">
        <v>35</v>
      </c>
      <c r="BQ50" s="1079" t="s">
        <v>35</v>
      </c>
      <c r="BR50" s="1099" t="s">
        <v>35</v>
      </c>
      <c r="BS50" s="1059" t="s">
        <v>35</v>
      </c>
      <c r="BT50" s="1059" t="s">
        <v>35</v>
      </c>
      <c r="BU50" s="1059" t="s">
        <v>35</v>
      </c>
      <c r="BV50" s="1059" t="s">
        <v>35</v>
      </c>
      <c r="BW50" s="1059" t="s">
        <v>35</v>
      </c>
      <c r="BX50" s="1059" t="s">
        <v>35</v>
      </c>
      <c r="BY50" s="1118" t="s">
        <v>35</v>
      </c>
      <c r="BZ50" s="1118" t="s">
        <v>35</v>
      </c>
      <c r="CA50" s="1118" t="s">
        <v>35</v>
      </c>
      <c r="CB50" s="1118" t="s">
        <v>35</v>
      </c>
      <c r="CC50" s="1118" t="s">
        <v>35</v>
      </c>
      <c r="CD50" s="1118" t="s">
        <v>35</v>
      </c>
      <c r="CE50" s="1118" t="s">
        <v>35</v>
      </c>
      <c r="CF50" s="1118" t="s">
        <v>35</v>
      </c>
      <c r="CG50" s="1477"/>
      <c r="CH50" s="1477"/>
      <c r="CI50" s="1477"/>
      <c r="CJ50" s="1477"/>
      <c r="CK50" s="1477"/>
      <c r="CL50" s="1477"/>
      <c r="CM50" s="1477"/>
      <c r="CN50" s="1477"/>
      <c r="CO50" s="1477"/>
      <c r="CP50" s="1477"/>
      <c r="CQ50" s="1477"/>
      <c r="CR50" s="1477"/>
      <c r="CS50" s="1477"/>
      <c r="CT50" s="1477"/>
      <c r="CU50" s="1477"/>
      <c r="CV50" s="1477"/>
      <c r="CW50" s="1477"/>
      <c r="CX50" s="1477"/>
      <c r="CY50" s="1477"/>
      <c r="CZ50" s="1477"/>
    </row>
    <row r="51" s="130" customFormat="true" ht="15" customHeight="true" x14ac:dyDescent="0.2">
      <c r="A51" s="1734"/>
      <c r="B51" s="250" t="s">
        <v>99</v>
      </c>
      <c r="C51" s="996" t="s">
        <v>35</v>
      </c>
      <c r="D51" s="1003" t="s">
        <v>35</v>
      </c>
      <c r="E51" s="1003" t="s">
        <v>35</v>
      </c>
      <c r="F51" s="1003" t="s">
        <v>35</v>
      </c>
      <c r="G51" s="1010" t="s">
        <v>35</v>
      </c>
      <c r="H51" s="1017" t="s">
        <v>35</v>
      </c>
      <c r="I51" s="1003" t="s">
        <v>35</v>
      </c>
      <c r="J51" s="1003" t="s">
        <v>35</v>
      </c>
      <c r="K51" s="1003" t="s">
        <v>35</v>
      </c>
      <c r="L51" s="1024" t="s">
        <v>35</v>
      </c>
      <c r="M51" s="1031" t="s">
        <v>35</v>
      </c>
      <c r="N51" s="1003" t="s">
        <v>35</v>
      </c>
      <c r="O51" s="1003" t="s">
        <v>35</v>
      </c>
      <c r="P51" s="1003" t="s">
        <v>35</v>
      </c>
      <c r="Q51" s="1010" t="s">
        <v>35</v>
      </c>
      <c r="R51" s="1017" t="s">
        <v>35</v>
      </c>
      <c r="S51" s="1003" t="s">
        <v>35</v>
      </c>
      <c r="T51" s="1003" t="s">
        <v>35</v>
      </c>
      <c r="U51" s="1003" t="s">
        <v>35</v>
      </c>
      <c r="V51" s="1003" t="s">
        <v>35</v>
      </c>
      <c r="W51" s="1003" t="s">
        <v>35</v>
      </c>
      <c r="X51" s="1003" t="s">
        <v>35</v>
      </c>
      <c r="Y51" s="1034" t="s">
        <v>35</v>
      </c>
      <c r="Z51" s="1034" t="s">
        <v>35</v>
      </c>
      <c r="AA51" s="1034" t="s">
        <v>35</v>
      </c>
      <c r="AB51" s="1034" t="s">
        <v>35</v>
      </c>
      <c r="AC51" s="1034" t="s">
        <v>35</v>
      </c>
      <c r="AD51" s="1034" t="s">
        <v>35</v>
      </c>
      <c r="AE51" s="1034" t="s">
        <v>35</v>
      </c>
      <c r="AF51" s="1445" t="s">
        <v>35</v>
      </c>
      <c r="AG51" s="1466"/>
      <c r="AH51" s="1466"/>
      <c r="AI51" s="1466"/>
      <c r="AJ51" s="1466"/>
      <c r="AK51" s="1466"/>
      <c r="AL51" s="1466"/>
      <c r="AM51" s="1466"/>
      <c r="AN51" s="1466"/>
      <c r="AO51" s="1466"/>
      <c r="AP51" s="1466"/>
      <c r="AQ51" s="1466"/>
      <c r="AR51" s="1466"/>
      <c r="AS51" s="1466"/>
      <c r="AT51" s="1466"/>
      <c r="AU51" s="1466"/>
      <c r="AV51" s="1466"/>
      <c r="AW51" s="1466"/>
      <c r="AX51" s="1466"/>
      <c r="AY51" s="1466"/>
      <c r="AZ51" s="215"/>
      <c r="BA51" s="1748"/>
      <c r="BB51" s="151" t="s">
        <v>99</v>
      </c>
      <c r="BC51" s="1040" t="s">
        <v>35</v>
      </c>
      <c r="BD51" s="1059" t="s">
        <v>35</v>
      </c>
      <c r="BE51" s="1059" t="s">
        <v>35</v>
      </c>
      <c r="BF51" s="1059" t="s">
        <v>35</v>
      </c>
      <c r="BG51" s="1079" t="s">
        <v>35</v>
      </c>
      <c r="BH51" s="1099" t="s">
        <v>35</v>
      </c>
      <c r="BI51" s="1059" t="s">
        <v>35</v>
      </c>
      <c r="BJ51" s="1059" t="s">
        <v>35</v>
      </c>
      <c r="BK51" s="1059" t="s">
        <v>35</v>
      </c>
      <c r="BL51" s="1079" t="s">
        <v>35</v>
      </c>
      <c r="BM51" s="1099" t="s">
        <v>35</v>
      </c>
      <c r="BN51" s="1059" t="s">
        <v>35</v>
      </c>
      <c r="BO51" s="1059" t="s">
        <v>35</v>
      </c>
      <c r="BP51" s="1059" t="s">
        <v>35</v>
      </c>
      <c r="BQ51" s="1079" t="s">
        <v>35</v>
      </c>
      <c r="BR51" s="1099" t="s">
        <v>35</v>
      </c>
      <c r="BS51" s="1059" t="s">
        <v>35</v>
      </c>
      <c r="BT51" s="1059" t="s">
        <v>35</v>
      </c>
      <c r="BU51" s="1059" t="s">
        <v>35</v>
      </c>
      <c r="BV51" s="1059" t="s">
        <v>35</v>
      </c>
      <c r="BW51" s="1059" t="s">
        <v>35</v>
      </c>
      <c r="BX51" s="1059" t="s">
        <v>35</v>
      </c>
      <c r="BY51" s="1118" t="s">
        <v>35</v>
      </c>
      <c r="BZ51" s="1118" t="s">
        <v>35</v>
      </c>
      <c r="CA51" s="1118" t="s">
        <v>35</v>
      </c>
      <c r="CB51" s="1118" t="s">
        <v>35</v>
      </c>
      <c r="CC51" s="1118" t="s">
        <v>35</v>
      </c>
      <c r="CD51" s="1118" t="s">
        <v>35</v>
      </c>
      <c r="CE51" s="1118" t="s">
        <v>35</v>
      </c>
      <c r="CF51" s="1118" t="s">
        <v>35</v>
      </c>
      <c r="CG51" s="1477"/>
      <c r="CH51" s="1477"/>
      <c r="CI51" s="1477"/>
      <c r="CJ51" s="1477"/>
      <c r="CK51" s="1477"/>
      <c r="CL51" s="1477"/>
      <c r="CM51" s="1477"/>
      <c r="CN51" s="1477"/>
      <c r="CO51" s="1477"/>
      <c r="CP51" s="1477"/>
      <c r="CQ51" s="1477"/>
      <c r="CR51" s="1477"/>
      <c r="CS51" s="1477"/>
      <c r="CT51" s="1477"/>
      <c r="CU51" s="1477"/>
      <c r="CV51" s="1477"/>
      <c r="CW51" s="1477"/>
      <c r="CX51" s="1477"/>
      <c r="CY51" s="1477"/>
      <c r="CZ51" s="1477"/>
    </row>
    <row r="52" s="130" customFormat="true" ht="15" customHeight="true" x14ac:dyDescent="0.2">
      <c r="A52" s="1734"/>
      <c r="B52" s="250" t="s">
        <v>68</v>
      </c>
      <c r="C52" s="996" t="s">
        <v>35</v>
      </c>
      <c r="D52" s="1003" t="s">
        <v>35</v>
      </c>
      <c r="E52" s="1003" t="s">
        <v>35</v>
      </c>
      <c r="F52" s="1003" t="s">
        <v>35</v>
      </c>
      <c r="G52" s="1010" t="s">
        <v>35</v>
      </c>
      <c r="H52" s="1017" t="s">
        <v>35</v>
      </c>
      <c r="I52" s="1003" t="s">
        <v>35</v>
      </c>
      <c r="J52" s="1003" t="s">
        <v>35</v>
      </c>
      <c r="K52" s="1003" t="s">
        <v>35</v>
      </c>
      <c r="L52" s="1024" t="s">
        <v>35</v>
      </c>
      <c r="M52" s="1031" t="s">
        <v>35</v>
      </c>
      <c r="N52" s="1003" t="s">
        <v>35</v>
      </c>
      <c r="O52" s="1003" t="s">
        <v>35</v>
      </c>
      <c r="P52" s="1003" t="s">
        <v>35</v>
      </c>
      <c r="Q52" s="1010" t="s">
        <v>35</v>
      </c>
      <c r="R52" s="1017" t="s">
        <v>35</v>
      </c>
      <c r="S52" s="1003" t="s">
        <v>35</v>
      </c>
      <c r="T52" s="1003" t="s">
        <v>35</v>
      </c>
      <c r="U52" s="1003" t="s">
        <v>35</v>
      </c>
      <c r="V52" s="1003" t="s">
        <v>35</v>
      </c>
      <c r="W52" s="1003" t="s">
        <v>35</v>
      </c>
      <c r="X52" s="1003" t="s">
        <v>35</v>
      </c>
      <c r="Y52" s="1034" t="s">
        <v>35</v>
      </c>
      <c r="Z52" s="1034" t="s">
        <v>35</v>
      </c>
      <c r="AA52" s="1034" t="s">
        <v>35</v>
      </c>
      <c r="AB52" s="1034" t="s">
        <v>35</v>
      </c>
      <c r="AC52" s="1034" t="s">
        <v>35</v>
      </c>
      <c r="AD52" s="1034" t="s">
        <v>35</v>
      </c>
      <c r="AE52" s="1034" t="s">
        <v>35</v>
      </c>
      <c r="AF52" s="1445" t="s">
        <v>35</v>
      </c>
      <c r="AG52" s="1466"/>
      <c r="AH52" s="1466"/>
      <c r="AI52" s="1466"/>
      <c r="AJ52" s="1466"/>
      <c r="AK52" s="1466"/>
      <c r="AL52" s="1466"/>
      <c r="AM52" s="1466"/>
      <c r="AN52" s="1466"/>
      <c r="AO52" s="1466"/>
      <c r="AP52" s="1466"/>
      <c r="AQ52" s="1466"/>
      <c r="AR52" s="1466"/>
      <c r="AS52" s="1466"/>
      <c r="AT52" s="1466"/>
      <c r="AU52" s="1466"/>
      <c r="AV52" s="1466"/>
      <c r="AW52" s="1466"/>
      <c r="AX52" s="1466"/>
      <c r="AY52" s="1466"/>
      <c r="AZ52" s="215"/>
      <c r="BA52" s="1748"/>
      <c r="BB52" s="151" t="s">
        <v>68</v>
      </c>
      <c r="BC52" s="1040" t="s">
        <v>35</v>
      </c>
      <c r="BD52" s="1059" t="s">
        <v>35</v>
      </c>
      <c r="BE52" s="1059" t="s">
        <v>35</v>
      </c>
      <c r="BF52" s="1059" t="s">
        <v>35</v>
      </c>
      <c r="BG52" s="1079" t="s">
        <v>35</v>
      </c>
      <c r="BH52" s="1099" t="s">
        <v>35</v>
      </c>
      <c r="BI52" s="1059" t="s">
        <v>35</v>
      </c>
      <c r="BJ52" s="1059" t="s">
        <v>35</v>
      </c>
      <c r="BK52" s="1059" t="s">
        <v>35</v>
      </c>
      <c r="BL52" s="1079" t="s">
        <v>35</v>
      </c>
      <c r="BM52" s="1099" t="s">
        <v>35</v>
      </c>
      <c r="BN52" s="1059" t="s">
        <v>35</v>
      </c>
      <c r="BO52" s="1059" t="s">
        <v>35</v>
      </c>
      <c r="BP52" s="1059" t="s">
        <v>35</v>
      </c>
      <c r="BQ52" s="1079" t="s">
        <v>35</v>
      </c>
      <c r="BR52" s="1099" t="s">
        <v>35</v>
      </c>
      <c r="BS52" s="1059" t="s">
        <v>35</v>
      </c>
      <c r="BT52" s="1059" t="s">
        <v>35</v>
      </c>
      <c r="BU52" s="1059" t="s">
        <v>35</v>
      </c>
      <c r="BV52" s="1059" t="s">
        <v>35</v>
      </c>
      <c r="BW52" s="1059" t="s">
        <v>35</v>
      </c>
      <c r="BX52" s="1059" t="s">
        <v>35</v>
      </c>
      <c r="BY52" s="1118" t="s">
        <v>35</v>
      </c>
      <c r="BZ52" s="1118" t="s">
        <v>35</v>
      </c>
      <c r="CA52" s="1118" t="s">
        <v>35</v>
      </c>
      <c r="CB52" s="1118" t="s">
        <v>35</v>
      </c>
      <c r="CC52" s="1118" t="s">
        <v>35</v>
      </c>
      <c r="CD52" s="1118" t="s">
        <v>35</v>
      </c>
      <c r="CE52" s="1118" t="s">
        <v>35</v>
      </c>
      <c r="CF52" s="1118" t="s">
        <v>35</v>
      </c>
      <c r="CG52" s="1477"/>
      <c r="CH52" s="1477"/>
      <c r="CI52" s="1477"/>
      <c r="CJ52" s="1477"/>
      <c r="CK52" s="1477"/>
      <c r="CL52" s="1477"/>
      <c r="CM52" s="1477"/>
      <c r="CN52" s="1477"/>
      <c r="CO52" s="1477"/>
      <c r="CP52" s="1477"/>
      <c r="CQ52" s="1477"/>
      <c r="CR52" s="1477"/>
      <c r="CS52" s="1477"/>
      <c r="CT52" s="1477"/>
      <c r="CU52" s="1477"/>
      <c r="CV52" s="1477"/>
      <c r="CW52" s="1477"/>
      <c r="CX52" s="1477"/>
      <c r="CY52" s="1477"/>
      <c r="CZ52" s="1477"/>
    </row>
    <row r="53" s="130" customFormat="true" ht="15" customHeight="true" x14ac:dyDescent="0.2">
      <c r="A53" s="1734" t="s">
        <v>105</v>
      </c>
      <c r="B53" s="250" t="s">
        <v>100</v>
      </c>
      <c r="C53" s="996" t="s">
        <v>35</v>
      </c>
      <c r="D53" s="1003" t="s">
        <v>35</v>
      </c>
      <c r="E53" s="1003" t="s">
        <v>35</v>
      </c>
      <c r="F53" s="1003" t="s">
        <v>35</v>
      </c>
      <c r="G53" s="1010" t="s">
        <v>35</v>
      </c>
      <c r="H53" s="1017" t="s">
        <v>35</v>
      </c>
      <c r="I53" s="1003" t="s">
        <v>35</v>
      </c>
      <c r="J53" s="1003" t="s">
        <v>35</v>
      </c>
      <c r="K53" s="1003" t="s">
        <v>35</v>
      </c>
      <c r="L53" s="1024" t="s">
        <v>35</v>
      </c>
      <c r="M53" s="1031" t="s">
        <v>35</v>
      </c>
      <c r="N53" s="1003" t="s">
        <v>35</v>
      </c>
      <c r="O53" s="1003" t="s">
        <v>35</v>
      </c>
      <c r="P53" s="1003" t="s">
        <v>35</v>
      </c>
      <c r="Q53" s="1010" t="s">
        <v>35</v>
      </c>
      <c r="R53" s="1017" t="s">
        <v>35</v>
      </c>
      <c r="S53" s="1003" t="s">
        <v>35</v>
      </c>
      <c r="T53" s="1003" t="s">
        <v>35</v>
      </c>
      <c r="U53" s="1003" t="s">
        <v>35</v>
      </c>
      <c r="V53" s="1003" t="s">
        <v>35</v>
      </c>
      <c r="W53" s="1003" t="s">
        <v>35</v>
      </c>
      <c r="X53" s="1003" t="s">
        <v>35</v>
      </c>
      <c r="Y53" s="1034" t="s">
        <v>35</v>
      </c>
      <c r="Z53" s="1034" t="s">
        <v>35</v>
      </c>
      <c r="AA53" s="1034" t="s">
        <v>35</v>
      </c>
      <c r="AB53" s="1034" t="s">
        <v>35</v>
      </c>
      <c r="AC53" s="1034" t="s">
        <v>35</v>
      </c>
      <c r="AD53" s="1034" t="s">
        <v>35</v>
      </c>
      <c r="AE53" s="1034" t="s">
        <v>35</v>
      </c>
      <c r="AF53" s="1445" t="s">
        <v>35</v>
      </c>
      <c r="AG53" s="1466"/>
      <c r="AH53" s="1466"/>
      <c r="AI53" s="1466"/>
      <c r="AJ53" s="1466"/>
      <c r="AK53" s="1466"/>
      <c r="AL53" s="1466"/>
      <c r="AM53" s="1466"/>
      <c r="AN53" s="1466"/>
      <c r="AO53" s="1466"/>
      <c r="AP53" s="1466"/>
      <c r="AQ53" s="1466"/>
      <c r="AR53" s="1466"/>
      <c r="AS53" s="1466"/>
      <c r="AT53" s="1466"/>
      <c r="AU53" s="1466"/>
      <c r="AV53" s="1466"/>
      <c r="AW53" s="1466"/>
      <c r="AX53" s="1466"/>
      <c r="AY53" s="1466"/>
      <c r="AZ53" s="215"/>
      <c r="BA53" s="1748" t="s">
        <v>105</v>
      </c>
      <c r="BB53" s="151" t="s">
        <v>100</v>
      </c>
      <c r="BC53" s="1040" t="s">
        <v>35</v>
      </c>
      <c r="BD53" s="1059" t="s">
        <v>35</v>
      </c>
      <c r="BE53" s="1059" t="s">
        <v>35</v>
      </c>
      <c r="BF53" s="1059" t="s">
        <v>35</v>
      </c>
      <c r="BG53" s="1079" t="s">
        <v>35</v>
      </c>
      <c r="BH53" s="1099" t="s">
        <v>35</v>
      </c>
      <c r="BI53" s="1059" t="s">
        <v>35</v>
      </c>
      <c r="BJ53" s="1059" t="s">
        <v>35</v>
      </c>
      <c r="BK53" s="1059" t="s">
        <v>35</v>
      </c>
      <c r="BL53" s="1079" t="s">
        <v>35</v>
      </c>
      <c r="BM53" s="1099" t="s">
        <v>35</v>
      </c>
      <c r="BN53" s="1059" t="s">
        <v>35</v>
      </c>
      <c r="BO53" s="1059" t="s">
        <v>35</v>
      </c>
      <c r="BP53" s="1059" t="s">
        <v>35</v>
      </c>
      <c r="BQ53" s="1079" t="s">
        <v>35</v>
      </c>
      <c r="BR53" s="1099" t="s">
        <v>35</v>
      </c>
      <c r="BS53" s="1059" t="s">
        <v>35</v>
      </c>
      <c r="BT53" s="1059" t="s">
        <v>35</v>
      </c>
      <c r="BU53" s="1059" t="s">
        <v>35</v>
      </c>
      <c r="BV53" s="1059" t="s">
        <v>35</v>
      </c>
      <c r="BW53" s="1059" t="s">
        <v>35</v>
      </c>
      <c r="BX53" s="1059" t="s">
        <v>35</v>
      </c>
      <c r="BY53" s="1118" t="s">
        <v>35</v>
      </c>
      <c r="BZ53" s="1118" t="s">
        <v>35</v>
      </c>
      <c r="CA53" s="1118" t="s">
        <v>35</v>
      </c>
      <c r="CB53" s="1118" t="s">
        <v>35</v>
      </c>
      <c r="CC53" s="1118" t="s">
        <v>35</v>
      </c>
      <c r="CD53" s="1118" t="s">
        <v>35</v>
      </c>
      <c r="CE53" s="1118" t="s">
        <v>35</v>
      </c>
      <c r="CF53" s="1118" t="s">
        <v>35</v>
      </c>
      <c r="CG53" s="1477"/>
      <c r="CH53" s="1477"/>
      <c r="CI53" s="1477"/>
      <c r="CJ53" s="1477"/>
      <c r="CK53" s="1477"/>
      <c r="CL53" s="1477"/>
      <c r="CM53" s="1477"/>
      <c r="CN53" s="1477"/>
      <c r="CO53" s="1477"/>
      <c r="CP53" s="1477"/>
      <c r="CQ53" s="1477"/>
      <c r="CR53" s="1477"/>
      <c r="CS53" s="1477"/>
      <c r="CT53" s="1477"/>
      <c r="CU53" s="1477"/>
      <c r="CV53" s="1477"/>
      <c r="CW53" s="1477"/>
      <c r="CX53" s="1477"/>
      <c r="CY53" s="1477"/>
      <c r="CZ53" s="1477"/>
    </row>
    <row r="54" s="130" customFormat="true" ht="15" customHeight="true" x14ac:dyDescent="0.2">
      <c r="A54" s="1734"/>
      <c r="B54" s="250" t="s">
        <v>99</v>
      </c>
      <c r="C54" s="996" t="s">
        <v>35</v>
      </c>
      <c r="D54" s="1003" t="s">
        <v>35</v>
      </c>
      <c r="E54" s="1003" t="s">
        <v>35</v>
      </c>
      <c r="F54" s="1003" t="s">
        <v>35</v>
      </c>
      <c r="G54" s="1010" t="s">
        <v>35</v>
      </c>
      <c r="H54" s="1017" t="s">
        <v>35</v>
      </c>
      <c r="I54" s="1003" t="s">
        <v>35</v>
      </c>
      <c r="J54" s="1003" t="s">
        <v>35</v>
      </c>
      <c r="K54" s="1003" t="s">
        <v>35</v>
      </c>
      <c r="L54" s="1024" t="s">
        <v>35</v>
      </c>
      <c r="M54" s="1031" t="s">
        <v>35</v>
      </c>
      <c r="N54" s="1003" t="s">
        <v>35</v>
      </c>
      <c r="O54" s="1003" t="s">
        <v>35</v>
      </c>
      <c r="P54" s="1003" t="s">
        <v>35</v>
      </c>
      <c r="Q54" s="1010" t="s">
        <v>35</v>
      </c>
      <c r="R54" s="1017" t="s">
        <v>35</v>
      </c>
      <c r="S54" s="1003" t="s">
        <v>35</v>
      </c>
      <c r="T54" s="1003" t="s">
        <v>35</v>
      </c>
      <c r="U54" s="1003" t="s">
        <v>35</v>
      </c>
      <c r="V54" s="1003" t="s">
        <v>35</v>
      </c>
      <c r="W54" s="1003" t="s">
        <v>35</v>
      </c>
      <c r="X54" s="1003" t="s">
        <v>35</v>
      </c>
      <c r="Y54" s="1034" t="s">
        <v>35</v>
      </c>
      <c r="Z54" s="1034" t="s">
        <v>35</v>
      </c>
      <c r="AA54" s="1034" t="s">
        <v>35</v>
      </c>
      <c r="AB54" s="1034" t="s">
        <v>35</v>
      </c>
      <c r="AC54" s="1034" t="s">
        <v>35</v>
      </c>
      <c r="AD54" s="1034" t="s">
        <v>35</v>
      </c>
      <c r="AE54" s="1034" t="s">
        <v>35</v>
      </c>
      <c r="AF54" s="1445" t="s">
        <v>35</v>
      </c>
      <c r="AG54" s="1466"/>
      <c r="AH54" s="1466"/>
      <c r="AI54" s="1466"/>
      <c r="AJ54" s="1466"/>
      <c r="AK54" s="1466"/>
      <c r="AL54" s="1466"/>
      <c r="AM54" s="1466"/>
      <c r="AN54" s="1466"/>
      <c r="AO54" s="1466"/>
      <c r="AP54" s="1466"/>
      <c r="AQ54" s="1466"/>
      <c r="AR54" s="1466"/>
      <c r="AS54" s="1466"/>
      <c r="AT54" s="1466"/>
      <c r="AU54" s="1466"/>
      <c r="AV54" s="1466"/>
      <c r="AW54" s="1466"/>
      <c r="AX54" s="1466"/>
      <c r="AY54" s="1466"/>
      <c r="AZ54" s="215"/>
      <c r="BA54" s="1748"/>
      <c r="BB54" s="151" t="s">
        <v>99</v>
      </c>
      <c r="BC54" s="1040" t="s">
        <v>35</v>
      </c>
      <c r="BD54" s="1059" t="s">
        <v>35</v>
      </c>
      <c r="BE54" s="1059" t="s">
        <v>35</v>
      </c>
      <c r="BF54" s="1059" t="s">
        <v>35</v>
      </c>
      <c r="BG54" s="1079" t="s">
        <v>35</v>
      </c>
      <c r="BH54" s="1099" t="s">
        <v>35</v>
      </c>
      <c r="BI54" s="1059" t="s">
        <v>35</v>
      </c>
      <c r="BJ54" s="1059" t="s">
        <v>35</v>
      </c>
      <c r="BK54" s="1059" t="s">
        <v>35</v>
      </c>
      <c r="BL54" s="1079" t="s">
        <v>35</v>
      </c>
      <c r="BM54" s="1099" t="s">
        <v>35</v>
      </c>
      <c r="BN54" s="1059" t="s">
        <v>35</v>
      </c>
      <c r="BO54" s="1059" t="s">
        <v>35</v>
      </c>
      <c r="BP54" s="1059" t="s">
        <v>35</v>
      </c>
      <c r="BQ54" s="1079" t="s">
        <v>35</v>
      </c>
      <c r="BR54" s="1099" t="s">
        <v>35</v>
      </c>
      <c r="BS54" s="1059" t="s">
        <v>35</v>
      </c>
      <c r="BT54" s="1059" t="s">
        <v>35</v>
      </c>
      <c r="BU54" s="1059" t="s">
        <v>35</v>
      </c>
      <c r="BV54" s="1059" t="s">
        <v>35</v>
      </c>
      <c r="BW54" s="1059" t="s">
        <v>35</v>
      </c>
      <c r="BX54" s="1059" t="s">
        <v>35</v>
      </c>
      <c r="BY54" s="1118" t="s">
        <v>35</v>
      </c>
      <c r="BZ54" s="1118" t="s">
        <v>35</v>
      </c>
      <c r="CA54" s="1118" t="s">
        <v>35</v>
      </c>
      <c r="CB54" s="1118" t="s">
        <v>35</v>
      </c>
      <c r="CC54" s="1118" t="s">
        <v>35</v>
      </c>
      <c r="CD54" s="1118" t="s">
        <v>35</v>
      </c>
      <c r="CE54" s="1118" t="s">
        <v>35</v>
      </c>
      <c r="CF54" s="1118" t="s">
        <v>35</v>
      </c>
      <c r="CG54" s="1477"/>
      <c r="CH54" s="1477"/>
      <c r="CI54" s="1477"/>
      <c r="CJ54" s="1477"/>
      <c r="CK54" s="1477"/>
      <c r="CL54" s="1477"/>
      <c r="CM54" s="1477"/>
      <c r="CN54" s="1477"/>
      <c r="CO54" s="1477"/>
      <c r="CP54" s="1477"/>
      <c r="CQ54" s="1477"/>
      <c r="CR54" s="1477"/>
      <c r="CS54" s="1477"/>
      <c r="CT54" s="1477"/>
      <c r="CU54" s="1477"/>
      <c r="CV54" s="1477"/>
      <c r="CW54" s="1477"/>
      <c r="CX54" s="1477"/>
      <c r="CY54" s="1477"/>
      <c r="CZ54" s="1477"/>
    </row>
    <row r="55" s="130" customFormat="true" ht="15" customHeight="true" x14ac:dyDescent="0.2">
      <c r="A55" s="1773"/>
      <c r="B55" s="251" t="s">
        <v>68</v>
      </c>
      <c r="C55" s="998" t="s">
        <v>35</v>
      </c>
      <c r="D55" s="1005" t="s">
        <v>35</v>
      </c>
      <c r="E55" s="1005" t="s">
        <v>35</v>
      </c>
      <c r="F55" s="1005" t="s">
        <v>35</v>
      </c>
      <c r="G55" s="1012" t="s">
        <v>35</v>
      </c>
      <c r="H55" s="1019" t="s">
        <v>35</v>
      </c>
      <c r="I55" s="1005" t="s">
        <v>35</v>
      </c>
      <c r="J55" s="1005" t="s">
        <v>35</v>
      </c>
      <c r="K55" s="1005" t="s">
        <v>35</v>
      </c>
      <c r="L55" s="1026" t="s">
        <v>35</v>
      </c>
      <c r="M55" s="1032" t="s">
        <v>35</v>
      </c>
      <c r="N55" s="1005" t="s">
        <v>35</v>
      </c>
      <c r="O55" s="1005" t="s">
        <v>35</v>
      </c>
      <c r="P55" s="1005" t="s">
        <v>35</v>
      </c>
      <c r="Q55" s="1012" t="s">
        <v>35</v>
      </c>
      <c r="R55" s="1402" t="s">
        <v>35</v>
      </c>
      <c r="S55" s="1403" t="s">
        <v>35</v>
      </c>
      <c r="T55" s="1403" t="s">
        <v>35</v>
      </c>
      <c r="U55" s="1403" t="s">
        <v>35</v>
      </c>
      <c r="V55" s="1403" t="s">
        <v>35</v>
      </c>
      <c r="W55" s="1403" t="s">
        <v>35</v>
      </c>
      <c r="X55" s="1403" t="s">
        <v>35</v>
      </c>
      <c r="Y55" s="1403" t="s">
        <v>35</v>
      </c>
      <c r="Z55" s="1403" t="s">
        <v>35</v>
      </c>
      <c r="AA55" s="1403" t="s">
        <v>35</v>
      </c>
      <c r="AB55" s="1403" t="s">
        <v>35</v>
      </c>
      <c r="AC55" s="1403" t="s">
        <v>35</v>
      </c>
      <c r="AD55" s="1403" t="s">
        <v>35</v>
      </c>
      <c r="AE55" s="1403" t="s">
        <v>35</v>
      </c>
      <c r="AF55" s="1446" t="s">
        <v>35</v>
      </c>
      <c r="AG55" s="1467"/>
      <c r="AH55" s="1467"/>
      <c r="AI55" s="1467"/>
      <c r="AJ55" s="1467"/>
      <c r="AK55" s="1467"/>
      <c r="AL55" s="1467"/>
      <c r="AM55" s="1467"/>
      <c r="AN55" s="1467"/>
      <c r="AO55" s="1467"/>
      <c r="AP55" s="1467"/>
      <c r="AQ55" s="1467"/>
      <c r="AR55" s="1467"/>
      <c r="AS55" s="1467"/>
      <c r="AT55" s="1467"/>
      <c r="AU55" s="1467"/>
      <c r="AV55" s="1467"/>
      <c r="AW55" s="1467"/>
      <c r="AX55" s="1467"/>
      <c r="AY55" s="1467"/>
      <c r="AZ55" s="215"/>
      <c r="BA55" s="1774"/>
      <c r="BB55" s="152" t="s">
        <v>68</v>
      </c>
      <c r="BC55" s="1041" t="s">
        <v>35</v>
      </c>
      <c r="BD55" s="1060" t="s">
        <v>35</v>
      </c>
      <c r="BE55" s="1060" t="s">
        <v>35</v>
      </c>
      <c r="BF55" s="1060" t="s">
        <v>35</v>
      </c>
      <c r="BG55" s="1080" t="s">
        <v>35</v>
      </c>
      <c r="BH55" s="1100" t="s">
        <v>35</v>
      </c>
      <c r="BI55" s="1060" t="s">
        <v>35</v>
      </c>
      <c r="BJ55" s="1060" t="s">
        <v>35</v>
      </c>
      <c r="BK55" s="1060" t="s">
        <v>35</v>
      </c>
      <c r="BL55" s="1080" t="s">
        <v>35</v>
      </c>
      <c r="BM55" s="1100" t="s">
        <v>35</v>
      </c>
      <c r="BN55" s="1060" t="s">
        <v>35</v>
      </c>
      <c r="BO55" s="1060" t="s">
        <v>35</v>
      </c>
      <c r="BP55" s="1060" t="s">
        <v>35</v>
      </c>
      <c r="BQ55" s="1080" t="s">
        <v>35</v>
      </c>
      <c r="BR55" s="1404" t="s">
        <v>35</v>
      </c>
      <c r="BS55" s="1405" t="s">
        <v>35</v>
      </c>
      <c r="BT55" s="1405" t="s">
        <v>35</v>
      </c>
      <c r="BU55" s="1405" t="s">
        <v>35</v>
      </c>
      <c r="BV55" s="1405" t="s">
        <v>35</v>
      </c>
      <c r="BW55" s="1405" t="s">
        <v>35</v>
      </c>
      <c r="BX55" s="1405" t="s">
        <v>35</v>
      </c>
      <c r="BY55" s="1405" t="s">
        <v>35</v>
      </c>
      <c r="BZ55" s="1133" t="s">
        <v>35</v>
      </c>
      <c r="CA55" s="1133" t="s">
        <v>35</v>
      </c>
      <c r="CB55" s="1133" t="s">
        <v>35</v>
      </c>
      <c r="CC55" s="1133" t="s">
        <v>35</v>
      </c>
      <c r="CD55" s="1133" t="s">
        <v>35</v>
      </c>
      <c r="CE55" s="1133" t="s">
        <v>35</v>
      </c>
      <c r="CF55" s="1133" t="s">
        <v>35</v>
      </c>
      <c r="CG55" s="1478"/>
      <c r="CH55" s="1478"/>
      <c r="CI55" s="1478"/>
      <c r="CJ55" s="1478"/>
      <c r="CK55" s="1478"/>
      <c r="CL55" s="1478"/>
      <c r="CM55" s="1478"/>
      <c r="CN55" s="1478"/>
      <c r="CO55" s="1478"/>
      <c r="CP55" s="1478"/>
      <c r="CQ55" s="1478"/>
      <c r="CR55" s="1478"/>
      <c r="CS55" s="1478"/>
      <c r="CT55" s="1478"/>
      <c r="CU55" s="1478"/>
      <c r="CV55" s="1478"/>
      <c r="CW55" s="1478"/>
      <c r="CX55" s="1478"/>
      <c r="CY55" s="1478"/>
      <c r="CZ55" s="1478"/>
    </row>
    <row r="56" s="398" customFormat="true" ht="15" customHeight="true" x14ac:dyDescent="0.2">
      <c r="A56" s="132"/>
      <c r="B56" s="185"/>
      <c r="C56" s="1735" t="s">
        <v>114</v>
      </c>
      <c r="D56" s="1736"/>
      <c r="E56" s="1736"/>
      <c r="F56" s="1736"/>
      <c r="G56" s="1737"/>
      <c r="H56" s="1738" t="s">
        <v>38</v>
      </c>
      <c r="I56" s="1739"/>
      <c r="J56" s="1739"/>
      <c r="K56" s="1739"/>
      <c r="L56" s="1740"/>
      <c r="M56" s="1741" t="s">
        <v>37</v>
      </c>
      <c r="N56" s="1739"/>
      <c r="O56" s="1739"/>
      <c r="P56" s="1739"/>
      <c r="Q56" s="1740"/>
      <c r="R56" s="1394" t="s">
        <v>138</v>
      </c>
      <c r="S56" s="1431"/>
      <c r="T56" s="1431"/>
      <c r="U56" s="1431"/>
      <c r="V56" s="1431"/>
      <c r="W56" s="1431"/>
      <c r="X56" s="1431"/>
      <c r="Y56" s="1431"/>
      <c r="Z56" s="1431"/>
      <c r="AA56" s="1431"/>
      <c r="AB56" s="1431"/>
      <c r="AC56" s="1431"/>
      <c r="AD56" s="1431"/>
      <c r="AE56" s="1431"/>
      <c r="AF56" s="1432"/>
      <c r="AG56" s="557"/>
      <c r="AH56" s="557"/>
      <c r="AI56" s="557"/>
      <c r="AJ56" s="557"/>
      <c r="AK56" s="557"/>
      <c r="AL56" s="557"/>
      <c r="AM56" s="557"/>
      <c r="AN56" s="557"/>
      <c r="AO56" s="557"/>
      <c r="AP56" s="557"/>
      <c r="AQ56" s="557"/>
      <c r="AR56" s="557"/>
      <c r="AS56" s="557"/>
      <c r="AT56" s="557"/>
      <c r="AU56" s="557"/>
      <c r="AV56" s="557"/>
      <c r="AW56" s="557"/>
      <c r="AX56" s="557"/>
      <c r="AY56" s="557"/>
      <c r="AZ56" s="216"/>
      <c r="BA56" s="217" t="s">
        <v>128</v>
      </c>
      <c r="BB56" s="115" t="s">
        <v>95</v>
      </c>
      <c r="BC56" s="1787" t="s">
        <v>114</v>
      </c>
      <c r="BD56" s="1788"/>
      <c r="BE56" s="1788"/>
      <c r="BF56" s="1788"/>
      <c r="BG56" s="1789"/>
      <c r="BH56" s="1790" t="s">
        <v>38</v>
      </c>
      <c r="BI56" s="1788"/>
      <c r="BJ56" s="1788"/>
      <c r="BK56" s="1788"/>
      <c r="BL56" s="1789"/>
      <c r="BM56" s="1790" t="s">
        <v>37</v>
      </c>
      <c r="BN56" s="1788"/>
      <c r="BO56" s="1788"/>
      <c r="BP56" s="1788"/>
      <c r="BQ56" s="1791"/>
      <c r="BR56" s="1398" t="s">
        <v>138</v>
      </c>
      <c r="BS56" s="296"/>
      <c r="BT56" s="296"/>
      <c r="BU56" s="296"/>
      <c r="BV56" s="296"/>
      <c r="BW56" s="296"/>
      <c r="BX56" s="296"/>
      <c r="BY56" s="297"/>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398" customFormat="true" ht="24" x14ac:dyDescent="0.2">
      <c r="A57" s="186" t="s">
        <v>69</v>
      </c>
      <c r="B57" s="244"/>
      <c r="C57" s="274" t="s">
        <v>0</v>
      </c>
      <c r="D57" s="275" t="s">
        <v>1</v>
      </c>
      <c r="E57" s="275" t="s">
        <v>2</v>
      </c>
      <c r="F57" s="275" t="s">
        <v>3</v>
      </c>
      <c r="G57" s="276" t="s">
        <v>4</v>
      </c>
      <c r="H57" s="691" t="s">
        <v>0</v>
      </c>
      <c r="I57" s="627" t="s">
        <v>1</v>
      </c>
      <c r="J57" s="627" t="s">
        <v>2</v>
      </c>
      <c r="K57" s="627" t="s">
        <v>3</v>
      </c>
      <c r="L57" s="628" t="s">
        <v>4</v>
      </c>
      <c r="M57" s="677" t="s">
        <v>0</v>
      </c>
      <c r="N57" s="627" t="s">
        <v>1</v>
      </c>
      <c r="O57" s="627" t="s">
        <v>2</v>
      </c>
      <c r="P57" s="627" t="s">
        <v>3</v>
      </c>
      <c r="Q57" s="708" t="s">
        <v>4</v>
      </c>
      <c r="R57" s="691" t="s">
        <v>147</v>
      </c>
      <c r="S57" s="627" t="s">
        <v>148</v>
      </c>
      <c r="T57" s="627" t="s">
        <v>149</v>
      </c>
      <c r="U57" s="627" t="s">
        <v>150</v>
      </c>
      <c r="V57" s="627" t="s">
        <v>151</v>
      </c>
      <c r="W57" s="627" t="s">
        <v>152</v>
      </c>
      <c r="X57" s="627" t="s">
        <v>153</v>
      </c>
      <c r="Y57" s="627" t="s">
        <v>154</v>
      </c>
      <c r="Z57" s="627" t="s">
        <v>155</v>
      </c>
      <c r="AA57" s="627" t="s">
        <v>156</v>
      </c>
      <c r="AB57" s="627" t="s">
        <v>157</v>
      </c>
      <c r="AC57" s="627" t="s">
        <v>158</v>
      </c>
      <c r="AD57" s="627" t="s">
        <v>159</v>
      </c>
      <c r="AE57" s="627" t="s">
        <v>160</v>
      </c>
      <c r="AF57" s="629" t="s">
        <v>161</v>
      </c>
      <c r="AG57" s="557"/>
      <c r="AH57" s="557"/>
      <c r="AI57" s="557"/>
      <c r="AJ57" s="557"/>
      <c r="AK57" s="557"/>
      <c r="AL57" s="557"/>
      <c r="AM57" s="557"/>
      <c r="AN57" s="557"/>
      <c r="AO57" s="557"/>
      <c r="AP57" s="557"/>
      <c r="AQ57" s="557"/>
      <c r="AR57" s="557"/>
      <c r="AS57" s="557"/>
      <c r="AT57" s="557"/>
      <c r="AU57" s="557"/>
      <c r="AV57" s="557"/>
      <c r="AW57" s="557"/>
      <c r="AX57" s="557"/>
      <c r="AY57" s="557"/>
      <c r="AZ57" s="216"/>
      <c r="BA57" s="196" t="s">
        <v>119</v>
      </c>
      <c r="BB57" s="195"/>
      <c r="BC57" s="318" t="s">
        <v>0</v>
      </c>
      <c r="BD57" s="170" t="s">
        <v>1</v>
      </c>
      <c r="BE57" s="170" t="s">
        <v>2</v>
      </c>
      <c r="BF57" s="170" t="s">
        <v>3</v>
      </c>
      <c r="BG57" s="319" t="s">
        <v>4</v>
      </c>
      <c r="BH57" s="328" t="s">
        <v>0</v>
      </c>
      <c r="BI57" s="170" t="s">
        <v>1</v>
      </c>
      <c r="BJ57" s="170" t="s">
        <v>2</v>
      </c>
      <c r="BK57" s="170" t="s">
        <v>3</v>
      </c>
      <c r="BL57" s="319" t="s">
        <v>4</v>
      </c>
      <c r="BM57" s="328" t="s">
        <v>0</v>
      </c>
      <c r="BN57" s="170" t="s">
        <v>1</v>
      </c>
      <c r="BO57" s="170" t="s">
        <v>2</v>
      </c>
      <c r="BP57" s="170" t="s">
        <v>3</v>
      </c>
      <c r="BQ57" s="319" t="s">
        <v>4</v>
      </c>
      <c r="BR57" s="328" t="s">
        <v>147</v>
      </c>
      <c r="BS57" s="170" t="s">
        <v>148</v>
      </c>
      <c r="BT57" s="170" t="s">
        <v>149</v>
      </c>
      <c r="BU57" s="170" t="s">
        <v>150</v>
      </c>
      <c r="BV57" s="170" t="s">
        <v>151</v>
      </c>
      <c r="BW57" s="170" t="s">
        <v>152</v>
      </c>
      <c r="BX57" s="170" t="s">
        <v>153</v>
      </c>
      <c r="BY57" s="171" t="s">
        <v>154</v>
      </c>
      <c r="BZ57" s="171" t="s">
        <v>155</v>
      </c>
      <c r="CA57" s="171" t="s">
        <v>156</v>
      </c>
      <c r="CB57" s="171" t="s">
        <v>157</v>
      </c>
      <c r="CC57" s="171" t="s">
        <v>158</v>
      </c>
      <c r="CD57" s="171" t="s">
        <v>159</v>
      </c>
      <c r="CE57" s="171" t="s">
        <v>160</v>
      </c>
      <c r="CF57" s="171" t="s">
        <v>161</v>
      </c>
      <c r="CG57" s="1479"/>
      <c r="CH57" s="1479"/>
      <c r="CI57" s="1479"/>
      <c r="CJ57" s="1479"/>
      <c r="CK57" s="1479"/>
      <c r="CL57" s="1479"/>
      <c r="CM57" s="1479"/>
      <c r="CN57" s="1479"/>
      <c r="CO57" s="1479"/>
      <c r="CP57" s="1479"/>
      <c r="CQ57" s="1479"/>
      <c r="CR57" s="1479"/>
      <c r="CS57" s="1479"/>
      <c r="CT57" s="1479"/>
      <c r="CU57" s="1479"/>
      <c r="CV57" s="1479"/>
      <c r="CW57" s="1479"/>
      <c r="CX57" s="1479"/>
      <c r="CY57" s="1479"/>
      <c r="CZ57" s="1479"/>
    </row>
    <row r="58" s="398" customFormat="true" ht="15" customHeight="true" x14ac:dyDescent="0.2">
      <c r="A58" s="1721" t="s">
        <v>163</v>
      </c>
      <c r="B58" s="969" t="s">
        <v>164</v>
      </c>
      <c r="C58" s="804">
        <v>0.26026629662501399</v>
      </c>
      <c r="D58" s="805">
        <v>0.5149228262481691</v>
      </c>
      <c r="E58" s="805">
        <v>3.0328557036100592</v>
      </c>
      <c r="F58" s="805">
        <v>9.7280756561337132</v>
      </c>
      <c r="G58" s="806">
        <v>33.332185083992833</v>
      </c>
      <c r="H58" s="807">
        <v>4.0203343412942694</v>
      </c>
      <c r="I58" s="805">
        <v>6.3054096037391911</v>
      </c>
      <c r="J58" s="805">
        <v>10.094283770169181</v>
      </c>
      <c r="K58" s="805">
        <v>22.579860098728595</v>
      </c>
      <c r="L58" s="808">
        <v>59.361184098267003</v>
      </c>
      <c r="M58" s="809">
        <v>3.3255376612582786E-2</v>
      </c>
      <c r="N58" s="805">
        <v>0.28770001660100919</v>
      </c>
      <c r="O58" s="805">
        <v>0.36557032095694197</v>
      </c>
      <c r="P58" s="805">
        <v>3.9564573745585063</v>
      </c>
      <c r="Q58" s="806">
        <v>16.597293830484016</v>
      </c>
      <c r="R58" s="807">
        <v>1.8272518977008334</v>
      </c>
      <c r="S58" s="805">
        <v>0.99795352451010877</v>
      </c>
      <c r="T58" s="805">
        <v>16.96738993446743</v>
      </c>
      <c r="U58" s="805">
        <v>1.5203010536088026</v>
      </c>
      <c r="V58" s="805">
        <v>29.030553256531327</v>
      </c>
      <c r="W58" s="805">
        <v>0.97820370233125264</v>
      </c>
      <c r="X58" s="805">
        <v>2.3825079776529479</v>
      </c>
      <c r="Y58" s="805">
        <v>14.478334573701732</v>
      </c>
      <c r="Z58" s="805">
        <v>3.0514904560733949</v>
      </c>
      <c r="AA58" s="805">
        <v>9.0733052226413005</v>
      </c>
      <c r="AB58" s="805">
        <v>11.320925779147194</v>
      </c>
      <c r="AC58" s="805">
        <v>0.35024967071423907</v>
      </c>
      <c r="AD58" s="805">
        <v>0</v>
      </c>
      <c r="AE58" s="805">
        <v>2.419085690840646</v>
      </c>
      <c r="AF58" s="1447">
        <v>8.2167426675996396</v>
      </c>
      <c r="AG58" s="557"/>
      <c r="AH58" s="557"/>
      <c r="AI58" s="557"/>
      <c r="AJ58" s="557"/>
      <c r="AK58" s="557"/>
      <c r="AL58" s="557"/>
      <c r="AM58" s="557"/>
      <c r="AN58" s="557"/>
      <c r="AO58" s="557"/>
      <c r="AP58" s="557"/>
      <c r="AQ58" s="557"/>
      <c r="AR58" s="557"/>
      <c r="AS58" s="557"/>
      <c r="AT58" s="557"/>
      <c r="AU58" s="557"/>
      <c r="AV58" s="557"/>
      <c r="AW58" s="557"/>
      <c r="AX58" s="557"/>
      <c r="AY58" s="557"/>
      <c r="AZ58" s="216"/>
      <c r="BA58" s="236"/>
      <c r="BB58" s="153"/>
      <c r="BC58" s="320"/>
      <c r="BD58" s="300"/>
      <c r="BE58" s="300"/>
      <c r="BF58" s="300"/>
      <c r="BG58" s="321"/>
      <c r="BH58" s="329"/>
      <c r="BI58" s="300"/>
      <c r="BJ58" s="300"/>
      <c r="BK58" s="300"/>
      <c r="BL58" s="321"/>
      <c r="BM58" s="329"/>
      <c r="BN58" s="300"/>
      <c r="BO58" s="300"/>
      <c r="BP58" s="300"/>
      <c r="BQ58" s="321"/>
      <c r="BR58" s="329"/>
      <c r="BS58" s="300"/>
      <c r="BT58" s="300"/>
      <c r="BU58" s="300"/>
      <c r="BV58" s="300"/>
      <c r="BW58" s="300"/>
      <c r="BX58" s="300"/>
      <c r="BY58" s="301"/>
      <c r="BZ58" s="301"/>
      <c r="CA58" s="301"/>
      <c r="CB58" s="301"/>
      <c r="CC58" s="301"/>
      <c r="CD58" s="301"/>
      <c r="CE58" s="301"/>
      <c r="CF58" s="301"/>
      <c r="CG58" s="1480"/>
      <c r="CH58" s="1480"/>
      <c r="CI58" s="1480"/>
      <c r="CJ58" s="1480"/>
      <c r="CK58" s="1480"/>
      <c r="CL58" s="1480"/>
      <c r="CM58" s="1480"/>
      <c r="CN58" s="1480"/>
      <c r="CO58" s="1480"/>
      <c r="CP58" s="1480"/>
      <c r="CQ58" s="1480"/>
      <c r="CR58" s="1480"/>
      <c r="CS58" s="1480"/>
      <c r="CT58" s="1480"/>
      <c r="CU58" s="1480"/>
      <c r="CV58" s="1480"/>
      <c r="CW58" s="1480"/>
      <c r="CX58" s="1480"/>
      <c r="CY58" s="1480"/>
      <c r="CZ58" s="1480"/>
    </row>
    <row r="59" s="398" customFormat="true" ht="15" customHeight="true" x14ac:dyDescent="0.2">
      <c r="A59" s="1722"/>
      <c r="B59" s="970" t="s">
        <v>165</v>
      </c>
      <c r="C59" s="810">
        <v>0.2618094203399588</v>
      </c>
      <c r="D59" s="811">
        <v>2.5699125673572478</v>
      </c>
      <c r="E59" s="811">
        <v>17.164891386972663</v>
      </c>
      <c r="F59" s="811">
        <v>43.203884659281918</v>
      </c>
      <c r="G59" s="812">
        <v>54.825832290625421</v>
      </c>
      <c r="H59" s="813">
        <v>18.041964174266599</v>
      </c>
      <c r="I59" s="811">
        <v>33.742008205622241</v>
      </c>
      <c r="J59" s="811">
        <v>47.408004083803235</v>
      </c>
      <c r="K59" s="811">
        <v>59.749000355923755</v>
      </c>
      <c r="L59" s="814">
        <v>36.020595581836204</v>
      </c>
      <c r="M59" s="815">
        <v>9.3647890658352481E-2</v>
      </c>
      <c r="N59" s="811">
        <v>0.94891665669988479</v>
      </c>
      <c r="O59" s="811">
        <v>2.2860519656615246</v>
      </c>
      <c r="P59" s="811">
        <v>20.657294336255038</v>
      </c>
      <c r="Q59" s="812">
        <v>58.489015443717577</v>
      </c>
      <c r="R59" s="813">
        <v>10.341484569786411</v>
      </c>
      <c r="S59" s="811">
        <v>12.213535427320982</v>
      </c>
      <c r="T59" s="811">
        <v>50.020664660919877</v>
      </c>
      <c r="U59" s="811">
        <v>27.148440210522022</v>
      </c>
      <c r="V59" s="811">
        <v>40.374653028308693</v>
      </c>
      <c r="W59" s="811">
        <v>2.4057317013703483</v>
      </c>
      <c r="X59" s="811">
        <v>4.2887013354296819</v>
      </c>
      <c r="Y59" s="811">
        <v>66.850249129515632</v>
      </c>
      <c r="Z59" s="811">
        <v>4.2731213386568578</v>
      </c>
      <c r="AA59" s="811">
        <v>56.153500846861007</v>
      </c>
      <c r="AB59" s="811">
        <v>23.543108433567092</v>
      </c>
      <c r="AC59" s="811">
        <v>8.0393145387105047</v>
      </c>
      <c r="AD59" s="811">
        <v>0.15914448209202517</v>
      </c>
      <c r="AE59" s="811">
        <v>2.3254816918521137</v>
      </c>
      <c r="AF59" s="1448">
        <v>22.217230687276171</v>
      </c>
      <c r="AG59" s="557"/>
      <c r="AH59" s="557"/>
      <c r="AI59" s="557"/>
      <c r="AJ59" s="557"/>
      <c r="AK59" s="557"/>
      <c r="AL59" s="557"/>
      <c r="AM59" s="557"/>
      <c r="AN59" s="557"/>
      <c r="AO59" s="557"/>
      <c r="AP59" s="557"/>
      <c r="AQ59" s="557"/>
      <c r="AR59" s="557"/>
      <c r="AS59" s="557"/>
      <c r="AT59" s="557"/>
      <c r="AU59" s="557"/>
      <c r="AV59" s="557"/>
      <c r="AW59" s="557"/>
      <c r="AX59" s="557"/>
      <c r="AY59" s="557"/>
      <c r="AZ59" s="216"/>
      <c r="BA59" s="237"/>
      <c r="BB59" s="154"/>
      <c r="BC59" s="322"/>
      <c r="BD59" s="302"/>
      <c r="BE59" s="302"/>
      <c r="BF59" s="302"/>
      <c r="BG59" s="323"/>
      <c r="BH59" s="330"/>
      <c r="BI59" s="302"/>
      <c r="BJ59" s="302"/>
      <c r="BK59" s="302"/>
      <c r="BL59" s="323"/>
      <c r="BM59" s="330"/>
      <c r="BN59" s="302"/>
      <c r="BO59" s="302"/>
      <c r="BP59" s="302"/>
      <c r="BQ59" s="323"/>
      <c r="BR59" s="330"/>
      <c r="BS59" s="302"/>
      <c r="BT59" s="302"/>
      <c r="BU59" s="302"/>
      <c r="BV59" s="302"/>
      <c r="BW59" s="302"/>
      <c r="BX59" s="302"/>
      <c r="BY59" s="303"/>
      <c r="BZ59" s="303"/>
      <c r="CA59" s="303"/>
      <c r="CB59" s="303"/>
      <c r="CC59" s="303"/>
      <c r="CD59" s="303"/>
      <c r="CE59" s="303"/>
      <c r="CF59" s="303"/>
      <c r="CG59" s="1481"/>
      <c r="CH59" s="1481"/>
      <c r="CI59" s="1481"/>
      <c r="CJ59" s="1481"/>
      <c r="CK59" s="1481"/>
      <c r="CL59" s="1481"/>
      <c r="CM59" s="1481"/>
      <c r="CN59" s="1481"/>
      <c r="CO59" s="1481"/>
      <c r="CP59" s="1481"/>
      <c r="CQ59" s="1481"/>
      <c r="CR59" s="1481"/>
      <c r="CS59" s="1481"/>
      <c r="CT59" s="1481"/>
      <c r="CU59" s="1481"/>
      <c r="CV59" s="1481"/>
      <c r="CW59" s="1481"/>
      <c r="CX59" s="1481"/>
      <c r="CY59" s="1481"/>
      <c r="CZ59" s="1481"/>
    </row>
    <row r="60" s="398" customFormat="true" ht="15" customHeight="true" x14ac:dyDescent="0.2">
      <c r="A60" s="1722"/>
      <c r="B60" s="970" t="s">
        <v>166</v>
      </c>
      <c r="C60" s="810">
        <v>0.75570855301551965</v>
      </c>
      <c r="D60" s="811">
        <v>2.5236680715827959</v>
      </c>
      <c r="E60" s="811">
        <v>6.279360811606935</v>
      </c>
      <c r="F60" s="811">
        <v>2.8815551220683426</v>
      </c>
      <c r="G60" s="812">
        <v>0.77348167809124169</v>
      </c>
      <c r="H60" s="813">
        <v>5.5703325644137367</v>
      </c>
      <c r="I60" s="811">
        <v>2.179987041033383</v>
      </c>
      <c r="J60" s="811">
        <v>1.4953247490753128</v>
      </c>
      <c r="K60" s="811">
        <v>0.77280102731652012</v>
      </c>
      <c r="L60" s="814">
        <v>9.3861582999993833E-3</v>
      </c>
      <c r="M60" s="815">
        <v>0.41655803149009085</v>
      </c>
      <c r="N60" s="811">
        <v>1.0629986447811854</v>
      </c>
      <c r="O60" s="811">
        <v>3.0968312916020011</v>
      </c>
      <c r="P60" s="811">
        <v>8.1181022014586119</v>
      </c>
      <c r="Q60" s="812">
        <v>1.99179405171129</v>
      </c>
      <c r="R60" s="813">
        <v>0.79834480327949475</v>
      </c>
      <c r="S60" s="811">
        <v>1.1140942770205875</v>
      </c>
      <c r="T60" s="811">
        <v>9.6943793443772801</v>
      </c>
      <c r="U60" s="811">
        <v>2.1802032580764688</v>
      </c>
      <c r="V60" s="811">
        <v>0.74011758166817898</v>
      </c>
      <c r="W60" s="811">
        <v>1.2944648102216012</v>
      </c>
      <c r="X60" s="811">
        <v>0.59164184670897557</v>
      </c>
      <c r="Y60" s="811">
        <v>3.0600197042216091</v>
      </c>
      <c r="Z60" s="811">
        <v>4.0205709836559755</v>
      </c>
      <c r="AA60" s="811">
        <v>0.20731226135877892</v>
      </c>
      <c r="AB60" s="811">
        <v>7.580692849121716</v>
      </c>
      <c r="AC60" s="811">
        <v>0.64274141433091825</v>
      </c>
      <c r="AD60" s="811">
        <v>0.36129105377874721</v>
      </c>
      <c r="AE60" s="811">
        <v>3.4372703903525044</v>
      </c>
      <c r="AF60" s="1448">
        <v>8.9832404956857473E-2</v>
      </c>
      <c r="AG60" s="557"/>
      <c r="AH60" s="557"/>
      <c r="AI60" s="557"/>
      <c r="AJ60" s="557"/>
      <c r="AK60" s="557"/>
      <c r="AL60" s="557"/>
      <c r="AM60" s="557"/>
      <c r="AN60" s="557"/>
      <c r="AO60" s="557"/>
      <c r="AP60" s="557"/>
      <c r="AQ60" s="557"/>
      <c r="AR60" s="557"/>
      <c r="AS60" s="557"/>
      <c r="AT60" s="557"/>
      <c r="AU60" s="557"/>
      <c r="AV60" s="557"/>
      <c r="AW60" s="557"/>
      <c r="AX60" s="557"/>
      <c r="AY60" s="557"/>
      <c r="AZ60" s="216"/>
      <c r="BA60" s="237"/>
      <c r="BB60" s="154"/>
      <c r="BC60" s="322"/>
      <c r="BD60" s="302"/>
      <c r="BE60" s="302"/>
      <c r="BF60" s="302"/>
      <c r="BG60" s="323"/>
      <c r="BH60" s="330"/>
      <c r="BI60" s="302"/>
      <c r="BJ60" s="302"/>
      <c r="BK60" s="302"/>
      <c r="BL60" s="323"/>
      <c r="BM60" s="330"/>
      <c r="BN60" s="302"/>
      <c r="BO60" s="302"/>
      <c r="BP60" s="302"/>
      <c r="BQ60" s="323"/>
      <c r="BR60" s="330"/>
      <c r="BS60" s="302"/>
      <c r="BT60" s="302"/>
      <c r="BU60" s="302"/>
      <c r="BV60" s="302"/>
      <c r="BW60" s="302"/>
      <c r="BX60" s="302"/>
      <c r="BY60" s="303"/>
      <c r="BZ60" s="303"/>
      <c r="CA60" s="303"/>
      <c r="CB60" s="303"/>
      <c r="CC60" s="303"/>
      <c r="CD60" s="303"/>
      <c r="CE60" s="303"/>
      <c r="CF60" s="303"/>
      <c r="CG60" s="1481"/>
      <c r="CH60" s="1481"/>
      <c r="CI60" s="1481"/>
      <c r="CJ60" s="1481"/>
      <c r="CK60" s="1481"/>
      <c r="CL60" s="1481"/>
      <c r="CM60" s="1481"/>
      <c r="CN60" s="1481"/>
      <c r="CO60" s="1481"/>
      <c r="CP60" s="1481"/>
      <c r="CQ60" s="1481"/>
      <c r="CR60" s="1481"/>
      <c r="CS60" s="1481"/>
      <c r="CT60" s="1481"/>
      <c r="CU60" s="1481"/>
      <c r="CV60" s="1481"/>
      <c r="CW60" s="1481"/>
      <c r="CX60" s="1481"/>
      <c r="CY60" s="1481"/>
      <c r="CZ60" s="1481"/>
    </row>
    <row r="61" s="398" customFormat="true" ht="15" customHeight="true" x14ac:dyDescent="0.2">
      <c r="A61" s="1722"/>
      <c r="B61" s="970" t="s">
        <v>167</v>
      </c>
      <c r="C61" s="810">
        <v>55.198524417064753</v>
      </c>
      <c r="D61" s="811">
        <v>33.249152386975439</v>
      </c>
      <c r="E61" s="811">
        <v>15.905940094510981</v>
      </c>
      <c r="F61" s="811">
        <v>5.9618248588387468</v>
      </c>
      <c r="G61" s="812">
        <v>1.1713103010447776</v>
      </c>
      <c r="H61" s="813">
        <v>11.714780400598791</v>
      </c>
      <c r="I61" s="811">
        <v>6.7600248532063105</v>
      </c>
      <c r="J61" s="811">
        <v>3.3376733877592657</v>
      </c>
      <c r="K61" s="811">
        <v>1.1398641291266278</v>
      </c>
      <c r="L61" s="814">
        <v>7.298991084818697E-2</v>
      </c>
      <c r="M61" s="815">
        <v>59.246518494866507</v>
      </c>
      <c r="N61" s="811">
        <v>43.652180156070337</v>
      </c>
      <c r="O61" s="811">
        <v>30.436326109535699</v>
      </c>
      <c r="P61" s="811">
        <v>15.050488019926886</v>
      </c>
      <c r="Q61" s="812">
        <v>3.9870659777313411</v>
      </c>
      <c r="R61" s="813">
        <v>26.454948341378227</v>
      </c>
      <c r="S61" s="811">
        <v>12.973606759097306</v>
      </c>
      <c r="T61" s="811">
        <v>1.4693501325565894</v>
      </c>
      <c r="U61" s="811">
        <v>12.434919999125688</v>
      </c>
      <c r="V61" s="811">
        <v>2.534500816101684</v>
      </c>
      <c r="W61" s="811">
        <v>51.818390951114147</v>
      </c>
      <c r="X61" s="811">
        <v>37.315705448840049</v>
      </c>
      <c r="Y61" s="811">
        <v>5.1397681526859156</v>
      </c>
      <c r="Z61" s="811">
        <v>4.2507405096386828</v>
      </c>
      <c r="AA61" s="811">
        <v>8.0479191426931482</v>
      </c>
      <c r="AB61" s="811">
        <v>17.924632697193584</v>
      </c>
      <c r="AC61" s="811">
        <v>58.259913023531794</v>
      </c>
      <c r="AD61" s="811">
        <v>47.88422316630335</v>
      </c>
      <c r="AE61" s="811">
        <v>33.564612833611505</v>
      </c>
      <c r="AF61" s="1448">
        <v>7.4645069476156749</v>
      </c>
      <c r="AG61" s="557"/>
      <c r="AH61" s="557"/>
      <c r="AI61" s="557"/>
      <c r="AJ61" s="557"/>
      <c r="AK61" s="557"/>
      <c r="AL61" s="557"/>
      <c r="AM61" s="557"/>
      <c r="AN61" s="557"/>
      <c r="AO61" s="557"/>
      <c r="AP61" s="557"/>
      <c r="AQ61" s="557"/>
      <c r="AR61" s="557"/>
      <c r="AS61" s="557"/>
      <c r="AT61" s="557"/>
      <c r="AU61" s="557"/>
      <c r="AV61" s="557"/>
      <c r="AW61" s="557"/>
      <c r="AX61" s="557"/>
      <c r="AY61" s="557"/>
      <c r="AZ61" s="216"/>
      <c r="BA61" s="237"/>
      <c r="BB61" s="154"/>
      <c r="BC61" s="322"/>
      <c r="BD61" s="302"/>
      <c r="BE61" s="302"/>
      <c r="BF61" s="302"/>
      <c r="BG61" s="323"/>
      <c r="BH61" s="330"/>
      <c r="BI61" s="302"/>
      <c r="BJ61" s="302"/>
      <c r="BK61" s="302"/>
      <c r="BL61" s="323"/>
      <c r="BM61" s="330"/>
      <c r="BN61" s="302"/>
      <c r="BO61" s="302"/>
      <c r="BP61" s="302"/>
      <c r="BQ61" s="323"/>
      <c r="BR61" s="330"/>
      <c r="BS61" s="302"/>
      <c r="BT61" s="302"/>
      <c r="BU61" s="302"/>
      <c r="BV61" s="302"/>
      <c r="BW61" s="302"/>
      <c r="BX61" s="302"/>
      <c r="BY61" s="303"/>
      <c r="BZ61" s="303"/>
      <c r="CA61" s="303"/>
      <c r="CB61" s="303"/>
      <c r="CC61" s="303"/>
      <c r="CD61" s="303"/>
      <c r="CE61" s="303"/>
      <c r="CF61" s="303"/>
      <c r="CG61" s="1481"/>
      <c r="CH61" s="1481"/>
      <c r="CI61" s="1481"/>
      <c r="CJ61" s="1481"/>
      <c r="CK61" s="1481"/>
      <c r="CL61" s="1481"/>
      <c r="CM61" s="1481"/>
      <c r="CN61" s="1481"/>
      <c r="CO61" s="1481"/>
      <c r="CP61" s="1481"/>
      <c r="CQ61" s="1481"/>
      <c r="CR61" s="1481"/>
      <c r="CS61" s="1481"/>
      <c r="CT61" s="1481"/>
      <c r="CU61" s="1481"/>
      <c r="CV61" s="1481"/>
      <c r="CW61" s="1481"/>
      <c r="CX61" s="1481"/>
      <c r="CY61" s="1481"/>
      <c r="CZ61" s="1481"/>
    </row>
    <row r="62" s="398" customFormat="true" ht="15" customHeight="true" x14ac:dyDescent="0.2">
      <c r="A62" s="1722"/>
      <c r="B62" s="970" t="s">
        <v>168</v>
      </c>
      <c r="C62" s="810">
        <v>1.9865561049882248</v>
      </c>
      <c r="D62" s="811">
        <v>3.462123906145405</v>
      </c>
      <c r="E62" s="811">
        <v>2.1340472356711881</v>
      </c>
      <c r="F62" s="811">
        <v>0.69712390228118071</v>
      </c>
      <c r="G62" s="812">
        <v>0.21711833757286644</v>
      </c>
      <c r="H62" s="813">
        <v>0.96254333852940532</v>
      </c>
      <c r="I62" s="811">
        <v>0.83084478439805431</v>
      </c>
      <c r="J62" s="811">
        <v>0.19730667601165286</v>
      </c>
      <c r="K62" s="811">
        <v>0</v>
      </c>
      <c r="L62" s="814">
        <v>0</v>
      </c>
      <c r="M62" s="815">
        <v>1.6980142944607555</v>
      </c>
      <c r="N62" s="811">
        <v>3.1809696393013489</v>
      </c>
      <c r="O62" s="811">
        <v>4.0304985789875865</v>
      </c>
      <c r="P62" s="811">
        <v>1.8088654814145535</v>
      </c>
      <c r="Q62" s="812">
        <v>0.78296477222903949</v>
      </c>
      <c r="R62" s="813">
        <v>0</v>
      </c>
      <c r="S62" s="811">
        <v>0.17458310575627506</v>
      </c>
      <c r="T62" s="811">
        <v>0.24168170974448541</v>
      </c>
      <c r="U62" s="811">
        <v>3.8612870557824897</v>
      </c>
      <c r="V62" s="811">
        <v>0</v>
      </c>
      <c r="W62" s="811">
        <v>2.8189942617191384</v>
      </c>
      <c r="X62" s="811">
        <v>4.367161748629087</v>
      </c>
      <c r="Y62" s="811">
        <v>0.2843403426186123</v>
      </c>
      <c r="Z62" s="811">
        <v>11.678618544384696</v>
      </c>
      <c r="AA62" s="811">
        <v>3.9874996405551757</v>
      </c>
      <c r="AB62" s="811">
        <v>0</v>
      </c>
      <c r="AC62" s="811">
        <v>1.8842106362530382</v>
      </c>
      <c r="AD62" s="811">
        <v>0.30579929302733971</v>
      </c>
      <c r="AE62" s="811">
        <v>2.2439184587402772</v>
      </c>
      <c r="AF62" s="1448">
        <v>0</v>
      </c>
      <c r="AG62" s="557"/>
      <c r="AH62" s="557"/>
      <c r="AI62" s="557"/>
      <c r="AJ62" s="557"/>
      <c r="AK62" s="557"/>
      <c r="AL62" s="557"/>
      <c r="AM62" s="557"/>
      <c r="AN62" s="557"/>
      <c r="AO62" s="557"/>
      <c r="AP62" s="557"/>
      <c r="AQ62" s="557"/>
      <c r="AR62" s="557"/>
      <c r="AS62" s="557"/>
      <c r="AT62" s="557"/>
      <c r="AU62" s="557"/>
      <c r="AV62" s="557"/>
      <c r="AW62" s="557"/>
      <c r="AX62" s="557"/>
      <c r="AY62" s="557"/>
      <c r="AZ62" s="216"/>
      <c r="BA62" s="237"/>
      <c r="BB62" s="154"/>
      <c r="BC62" s="322"/>
      <c r="BD62" s="302"/>
      <c r="BE62" s="302"/>
      <c r="BF62" s="302"/>
      <c r="BG62" s="323"/>
      <c r="BH62" s="330"/>
      <c r="BI62" s="302"/>
      <c r="BJ62" s="302"/>
      <c r="BK62" s="302"/>
      <c r="BL62" s="323"/>
      <c r="BM62" s="330"/>
      <c r="BN62" s="302"/>
      <c r="BO62" s="302"/>
      <c r="BP62" s="302"/>
      <c r="BQ62" s="323"/>
      <c r="BR62" s="330"/>
      <c r="BS62" s="302"/>
      <c r="BT62" s="302"/>
      <c r="BU62" s="302"/>
      <c r="BV62" s="302"/>
      <c r="BW62" s="302"/>
      <c r="BX62" s="302"/>
      <c r="BY62" s="303"/>
      <c r="BZ62" s="303"/>
      <c r="CA62" s="303"/>
      <c r="CB62" s="303"/>
      <c r="CC62" s="303"/>
      <c r="CD62" s="303"/>
      <c r="CE62" s="303"/>
      <c r="CF62" s="303"/>
      <c r="CG62" s="1481"/>
      <c r="CH62" s="1481"/>
      <c r="CI62" s="1481"/>
      <c r="CJ62" s="1481"/>
      <c r="CK62" s="1481"/>
      <c r="CL62" s="1481"/>
      <c r="CM62" s="1481"/>
      <c r="CN62" s="1481"/>
      <c r="CO62" s="1481"/>
      <c r="CP62" s="1481"/>
      <c r="CQ62" s="1481"/>
      <c r="CR62" s="1481"/>
      <c r="CS62" s="1481"/>
      <c r="CT62" s="1481"/>
      <c r="CU62" s="1481"/>
      <c r="CV62" s="1481"/>
      <c r="CW62" s="1481"/>
      <c r="CX62" s="1481"/>
      <c r="CY62" s="1481"/>
      <c r="CZ62" s="1481"/>
    </row>
    <row r="63" s="398" customFormat="true" ht="15" customHeight="true" x14ac:dyDescent="0.2">
      <c r="A63" s="1722"/>
      <c r="B63" s="970" t="s">
        <v>169</v>
      </c>
      <c r="C63" s="810">
        <v>19.49861899260555</v>
      </c>
      <c r="D63" s="811">
        <v>14.795273844229254</v>
      </c>
      <c r="E63" s="811">
        <v>4.0180905181061446</v>
      </c>
      <c r="F63" s="811">
        <v>0.68391145718302426</v>
      </c>
      <c r="G63" s="812">
        <v>0.14402012555533936</v>
      </c>
      <c r="H63" s="813">
        <v>2.6169550204619165</v>
      </c>
      <c r="I63" s="811">
        <v>0.28678489609256469</v>
      </c>
      <c r="J63" s="811">
        <v>0.17710984973829336</v>
      </c>
      <c r="K63" s="811">
        <v>0.13964290731003534</v>
      </c>
      <c r="L63" s="814">
        <v>0</v>
      </c>
      <c r="M63" s="815">
        <v>18.192561757116625</v>
      </c>
      <c r="N63" s="811">
        <v>19.948057942797561</v>
      </c>
      <c r="O63" s="811">
        <v>13.427782825222693</v>
      </c>
      <c r="P63" s="811">
        <v>3.5849594666902886</v>
      </c>
      <c r="Q63" s="812">
        <v>0.57690308220167352</v>
      </c>
      <c r="R63" s="813">
        <v>4.8079507440031124</v>
      </c>
      <c r="S63" s="811">
        <v>7.5067902027713203</v>
      </c>
      <c r="T63" s="811">
        <v>0.13346815607339513</v>
      </c>
      <c r="U63" s="811">
        <v>2.0306708003087235</v>
      </c>
      <c r="V63" s="811">
        <v>0.22936992753099986</v>
      </c>
      <c r="W63" s="811">
        <v>15.680594002378506</v>
      </c>
      <c r="X63" s="811">
        <v>11.997714176002496</v>
      </c>
      <c r="Y63" s="811">
        <v>0.6226361143863387</v>
      </c>
      <c r="Z63" s="811">
        <v>9.1925140571130193</v>
      </c>
      <c r="AA63" s="811">
        <v>6.8870673425510631</v>
      </c>
      <c r="AB63" s="811">
        <v>0</v>
      </c>
      <c r="AC63" s="811">
        <v>16.467528970983139</v>
      </c>
      <c r="AD63" s="811">
        <v>15.263109127797803</v>
      </c>
      <c r="AE63" s="811">
        <v>39.276435510330671</v>
      </c>
      <c r="AF63" s="1448">
        <v>0.75882022032930674</v>
      </c>
      <c r="AG63" s="557"/>
      <c r="AH63" s="557"/>
      <c r="AI63" s="557"/>
      <c r="AJ63" s="557"/>
      <c r="AK63" s="557"/>
      <c r="AL63" s="557"/>
      <c r="AM63" s="557"/>
      <c r="AN63" s="557"/>
      <c r="AO63" s="557"/>
      <c r="AP63" s="557"/>
      <c r="AQ63" s="557"/>
      <c r="AR63" s="557"/>
      <c r="AS63" s="557"/>
      <c r="AT63" s="557"/>
      <c r="AU63" s="557"/>
      <c r="AV63" s="557"/>
      <c r="AW63" s="557"/>
      <c r="AX63" s="557"/>
      <c r="AY63" s="557"/>
      <c r="AZ63" s="216"/>
      <c r="BA63" s="237"/>
      <c r="BB63" s="154"/>
      <c r="BC63" s="322"/>
      <c r="BD63" s="302"/>
      <c r="BE63" s="302"/>
      <c r="BF63" s="302"/>
      <c r="BG63" s="323"/>
      <c r="BH63" s="330"/>
      <c r="BI63" s="302"/>
      <c r="BJ63" s="302"/>
      <c r="BK63" s="302"/>
      <c r="BL63" s="323"/>
      <c r="BM63" s="330"/>
      <c r="BN63" s="302"/>
      <c r="BO63" s="302"/>
      <c r="BP63" s="302"/>
      <c r="BQ63" s="323"/>
      <c r="BR63" s="330"/>
      <c r="BS63" s="302"/>
      <c r="BT63" s="302"/>
      <c r="BU63" s="302"/>
      <c r="BV63" s="302"/>
      <c r="BW63" s="302"/>
      <c r="BX63" s="302"/>
      <c r="BY63" s="303"/>
      <c r="BZ63" s="303"/>
      <c r="CA63" s="303"/>
      <c r="CB63" s="303"/>
      <c r="CC63" s="303"/>
      <c r="CD63" s="303"/>
      <c r="CE63" s="303"/>
      <c r="CF63" s="303"/>
      <c r="CG63" s="1481"/>
      <c r="CH63" s="1481"/>
      <c r="CI63" s="1481"/>
      <c r="CJ63" s="1481"/>
      <c r="CK63" s="1481"/>
      <c r="CL63" s="1481"/>
      <c r="CM63" s="1481"/>
      <c r="CN63" s="1481"/>
      <c r="CO63" s="1481"/>
      <c r="CP63" s="1481"/>
      <c r="CQ63" s="1481"/>
      <c r="CR63" s="1481"/>
      <c r="CS63" s="1481"/>
      <c r="CT63" s="1481"/>
      <c r="CU63" s="1481"/>
      <c r="CV63" s="1481"/>
      <c r="CW63" s="1481"/>
      <c r="CX63" s="1481"/>
      <c r="CY63" s="1481"/>
      <c r="CZ63" s="1481"/>
    </row>
    <row r="64" s="398" customFormat="true" ht="15" customHeight="true" x14ac:dyDescent="0.2">
      <c r="A64" s="1722"/>
      <c r="B64" s="970" t="s">
        <v>170</v>
      </c>
      <c r="C64" s="810">
        <v>0.30049888014443665</v>
      </c>
      <c r="D64" s="811">
        <v>1.4806683222152037E-2</v>
      </c>
      <c r="E64" s="811">
        <v>1.9071004599395733E-2</v>
      </c>
      <c r="F64" s="811">
        <v>0</v>
      </c>
      <c r="G64" s="812">
        <v>1.9206467102276831E-2</v>
      </c>
      <c r="H64" s="813">
        <v>0</v>
      </c>
      <c r="I64" s="811">
        <v>0</v>
      </c>
      <c r="J64" s="811">
        <v>0</v>
      </c>
      <c r="K64" s="811">
        <v>6.0770669735692576E-2</v>
      </c>
      <c r="L64" s="814">
        <v>0</v>
      </c>
      <c r="M64" s="815">
        <v>0.223522112908768</v>
      </c>
      <c r="N64" s="811">
        <v>0.23735255042717732</v>
      </c>
      <c r="O64" s="811">
        <v>2.7885214957084455E-2</v>
      </c>
      <c r="P64" s="811">
        <v>0</v>
      </c>
      <c r="Q64" s="812">
        <v>0</v>
      </c>
      <c r="R64" s="813">
        <v>0</v>
      </c>
      <c r="S64" s="811">
        <v>0</v>
      </c>
      <c r="T64" s="811">
        <v>0</v>
      </c>
      <c r="U64" s="811">
        <v>0</v>
      </c>
      <c r="V64" s="811">
        <v>0</v>
      </c>
      <c r="W64" s="811">
        <v>0.18418486752090946</v>
      </c>
      <c r="X64" s="811">
        <v>0.14810539642717904</v>
      </c>
      <c r="Y64" s="811">
        <v>0</v>
      </c>
      <c r="Z64" s="811">
        <v>0</v>
      </c>
      <c r="AA64" s="811">
        <v>8.0056609017024064E-2</v>
      </c>
      <c r="AB64" s="811">
        <v>0</v>
      </c>
      <c r="AC64" s="811">
        <v>0.15575120565995676</v>
      </c>
      <c r="AD64" s="811">
        <v>0</v>
      </c>
      <c r="AE64" s="811">
        <v>0.51916949489728725</v>
      </c>
      <c r="AF64" s="1448">
        <v>0</v>
      </c>
      <c r="AG64" s="557"/>
      <c r="AH64" s="557"/>
      <c r="AI64" s="557"/>
      <c r="AJ64" s="557"/>
      <c r="AK64" s="557"/>
      <c r="AL64" s="557"/>
      <c r="AM64" s="557"/>
      <c r="AN64" s="557"/>
      <c r="AO64" s="557"/>
      <c r="AP64" s="557"/>
      <c r="AQ64" s="557"/>
      <c r="AR64" s="557"/>
      <c r="AS64" s="557"/>
      <c r="AT64" s="557"/>
      <c r="AU64" s="557"/>
      <c r="AV64" s="557"/>
      <c r="AW64" s="557"/>
      <c r="AX64" s="557"/>
      <c r="AY64" s="557"/>
      <c r="AZ64" s="216"/>
      <c r="BA64" s="237"/>
      <c r="BB64" s="154"/>
      <c r="BC64" s="322"/>
      <c r="BD64" s="302"/>
      <c r="BE64" s="302"/>
      <c r="BF64" s="302"/>
      <c r="BG64" s="323"/>
      <c r="BH64" s="330"/>
      <c r="BI64" s="302"/>
      <c r="BJ64" s="302"/>
      <c r="BK64" s="302"/>
      <c r="BL64" s="323"/>
      <c r="BM64" s="330"/>
      <c r="BN64" s="302"/>
      <c r="BO64" s="302"/>
      <c r="BP64" s="302"/>
      <c r="BQ64" s="323"/>
      <c r="BR64" s="330"/>
      <c r="BS64" s="302"/>
      <c r="BT64" s="302"/>
      <c r="BU64" s="302"/>
      <c r="BV64" s="302"/>
      <c r="BW64" s="302"/>
      <c r="BX64" s="302"/>
      <c r="BY64" s="303"/>
      <c r="BZ64" s="303"/>
      <c r="CA64" s="303"/>
      <c r="CB64" s="303"/>
      <c r="CC64" s="303"/>
      <c r="CD64" s="303"/>
      <c r="CE64" s="303"/>
      <c r="CF64" s="303"/>
      <c r="CG64" s="1481"/>
      <c r="CH64" s="1481"/>
      <c r="CI64" s="1481"/>
      <c r="CJ64" s="1481"/>
      <c r="CK64" s="1481"/>
      <c r="CL64" s="1481"/>
      <c r="CM64" s="1481"/>
      <c r="CN64" s="1481"/>
      <c r="CO64" s="1481"/>
      <c r="CP64" s="1481"/>
      <c r="CQ64" s="1481"/>
      <c r="CR64" s="1481"/>
      <c r="CS64" s="1481"/>
      <c r="CT64" s="1481"/>
      <c r="CU64" s="1481"/>
      <c r="CV64" s="1481"/>
      <c r="CW64" s="1481"/>
      <c r="CX64" s="1481"/>
      <c r="CY64" s="1481"/>
      <c r="CZ64" s="1481"/>
    </row>
    <row r="65" s="398" customFormat="true" ht="15" customHeight="true" x14ac:dyDescent="0.2">
      <c r="A65" s="1722"/>
      <c r="B65" s="970" t="s">
        <v>171</v>
      </c>
      <c r="C65" s="810">
        <v>1.6857059817819993</v>
      </c>
      <c r="D65" s="811">
        <v>1.4029890999371404</v>
      </c>
      <c r="E65" s="811">
        <v>0.66364615424125606</v>
      </c>
      <c r="F65" s="811">
        <v>6.6286527074436111E-3</v>
      </c>
      <c r="G65" s="812">
        <v>0</v>
      </c>
      <c r="H65" s="813">
        <v>3.9245804470180112E-2</v>
      </c>
      <c r="I65" s="811">
        <v>0</v>
      </c>
      <c r="J65" s="811">
        <v>2.0946728386155557E-2</v>
      </c>
      <c r="K65" s="811">
        <v>0</v>
      </c>
      <c r="L65" s="814">
        <v>0</v>
      </c>
      <c r="M65" s="815">
        <v>1.5001015654562608</v>
      </c>
      <c r="N65" s="811">
        <v>1.9404975357681593</v>
      </c>
      <c r="O65" s="811">
        <v>1.6106631698317597</v>
      </c>
      <c r="P65" s="811">
        <v>0.41577798895206242</v>
      </c>
      <c r="Q65" s="812">
        <v>0</v>
      </c>
      <c r="R65" s="813">
        <v>3.1651309618732921</v>
      </c>
      <c r="S65" s="811">
        <v>0</v>
      </c>
      <c r="T65" s="811">
        <v>0</v>
      </c>
      <c r="U65" s="811">
        <v>0.13969342951979574</v>
      </c>
      <c r="V65" s="811">
        <v>0</v>
      </c>
      <c r="W65" s="811">
        <v>3.2972845212307802</v>
      </c>
      <c r="X65" s="811">
        <v>0.20091244659065152</v>
      </c>
      <c r="Y65" s="811">
        <v>0</v>
      </c>
      <c r="Z65" s="811">
        <v>1.2331233051600285</v>
      </c>
      <c r="AA65" s="811">
        <v>0.47460537154264992</v>
      </c>
      <c r="AB65" s="811">
        <v>2.2690603391682549</v>
      </c>
      <c r="AC65" s="811">
        <v>0.35673686823656015</v>
      </c>
      <c r="AD65" s="811">
        <v>0.56840194506306374</v>
      </c>
      <c r="AE65" s="811">
        <v>4.4240275573891648</v>
      </c>
      <c r="AF65" s="1448">
        <v>0</v>
      </c>
      <c r="AG65" s="557"/>
      <c r="AH65" s="557"/>
      <c r="AI65" s="557"/>
      <c r="AJ65" s="557"/>
      <c r="AK65" s="557"/>
      <c r="AL65" s="557"/>
      <c r="AM65" s="557"/>
      <c r="AN65" s="557"/>
      <c r="AO65" s="557"/>
      <c r="AP65" s="557"/>
      <c r="AQ65" s="557"/>
      <c r="AR65" s="557"/>
      <c r="AS65" s="557"/>
      <c r="AT65" s="557"/>
      <c r="AU65" s="557"/>
      <c r="AV65" s="557"/>
      <c r="AW65" s="557"/>
      <c r="AX65" s="557"/>
      <c r="AY65" s="557"/>
      <c r="AZ65" s="216"/>
      <c r="BA65" s="237"/>
      <c r="BB65" s="154"/>
      <c r="BC65" s="322"/>
      <c r="BD65" s="302"/>
      <c r="BE65" s="302"/>
      <c r="BF65" s="302"/>
      <c r="BG65" s="323"/>
      <c r="BH65" s="330"/>
      <c r="BI65" s="302"/>
      <c r="BJ65" s="302"/>
      <c r="BK65" s="302"/>
      <c r="BL65" s="323"/>
      <c r="BM65" s="330"/>
      <c r="BN65" s="302"/>
      <c r="BO65" s="302"/>
      <c r="BP65" s="302"/>
      <c r="BQ65" s="323"/>
      <c r="BR65" s="330"/>
      <c r="BS65" s="302"/>
      <c r="BT65" s="302"/>
      <c r="BU65" s="302"/>
      <c r="BV65" s="302"/>
      <c r="BW65" s="302"/>
      <c r="BX65" s="302"/>
      <c r="BY65" s="303"/>
      <c r="BZ65" s="303"/>
      <c r="CA65" s="303"/>
      <c r="CB65" s="303"/>
      <c r="CC65" s="303"/>
      <c r="CD65" s="303"/>
      <c r="CE65" s="303"/>
      <c r="CF65" s="303"/>
      <c r="CG65" s="1481"/>
      <c r="CH65" s="1481"/>
      <c r="CI65" s="1481"/>
      <c r="CJ65" s="1481"/>
      <c r="CK65" s="1481"/>
      <c r="CL65" s="1481"/>
      <c r="CM65" s="1481"/>
      <c r="CN65" s="1481"/>
      <c r="CO65" s="1481"/>
      <c r="CP65" s="1481"/>
      <c r="CQ65" s="1481"/>
      <c r="CR65" s="1481"/>
      <c r="CS65" s="1481"/>
      <c r="CT65" s="1481"/>
      <c r="CU65" s="1481"/>
      <c r="CV65" s="1481"/>
      <c r="CW65" s="1481"/>
      <c r="CX65" s="1481"/>
      <c r="CY65" s="1481"/>
      <c r="CZ65" s="1481"/>
    </row>
    <row r="66" s="398" customFormat="true" ht="15" customHeight="true" x14ac:dyDescent="0.2">
      <c r="A66" s="1722"/>
      <c r="B66" s="970" t="s">
        <v>172</v>
      </c>
      <c r="C66" s="810">
        <v>0.80823751420186241</v>
      </c>
      <c r="D66" s="811">
        <v>2.0820387068359656</v>
      </c>
      <c r="E66" s="811">
        <v>0.68281905385725739</v>
      </c>
      <c r="F66" s="811">
        <v>0.22700700396783083</v>
      </c>
      <c r="G66" s="812">
        <v>5.2186200900284696E-2</v>
      </c>
      <c r="H66" s="813">
        <v>0.51234606798445492</v>
      </c>
      <c r="I66" s="811">
        <v>0.13169776034246836</v>
      </c>
      <c r="J66" s="811">
        <v>0</v>
      </c>
      <c r="K66" s="811">
        <v>6.5667519408887043E-2</v>
      </c>
      <c r="L66" s="814">
        <v>2.6651935865038695E-2</v>
      </c>
      <c r="M66" s="815">
        <v>0.61019869801649018</v>
      </c>
      <c r="N66" s="811">
        <v>1.5768655106516423</v>
      </c>
      <c r="O66" s="811">
        <v>2.1322116496891872</v>
      </c>
      <c r="P66" s="811">
        <v>0.80005419628115215</v>
      </c>
      <c r="Q66" s="812">
        <v>0.17142225466957114</v>
      </c>
      <c r="R66" s="813">
        <v>0.51811645476938717</v>
      </c>
      <c r="S66" s="811">
        <v>0.46985566017571817</v>
      </c>
      <c r="T66" s="811">
        <v>0.79753191177355864</v>
      </c>
      <c r="U66" s="811">
        <v>0.88113648922788101</v>
      </c>
      <c r="V66" s="811">
        <v>0</v>
      </c>
      <c r="W66" s="811">
        <v>0.34574443609149136</v>
      </c>
      <c r="X66" s="811">
        <v>3.9943819066007031</v>
      </c>
      <c r="Y66" s="811">
        <v>1.122094781259293</v>
      </c>
      <c r="Z66" s="811">
        <v>0.11561974540434887</v>
      </c>
      <c r="AA66" s="811">
        <v>0.41658019331357782</v>
      </c>
      <c r="AB66" s="811">
        <v>0.32012036550485262</v>
      </c>
      <c r="AC66" s="811">
        <v>3.2645377848579925E-2</v>
      </c>
      <c r="AD66" s="811">
        <v>0.99639842903481024</v>
      </c>
      <c r="AE66" s="811">
        <v>0</v>
      </c>
      <c r="AF66" s="1448">
        <v>0.52320616909810769</v>
      </c>
      <c r="AG66" s="557"/>
      <c r="AH66" s="557"/>
      <c r="AI66" s="557"/>
      <c r="AJ66" s="557"/>
      <c r="AK66" s="557"/>
      <c r="AL66" s="557"/>
      <c r="AM66" s="557"/>
      <c r="AN66" s="557"/>
      <c r="AO66" s="557"/>
      <c r="AP66" s="557"/>
      <c r="AQ66" s="557"/>
      <c r="AR66" s="557"/>
      <c r="AS66" s="557"/>
      <c r="AT66" s="557"/>
      <c r="AU66" s="557"/>
      <c r="AV66" s="557"/>
      <c r="AW66" s="557"/>
      <c r="AX66" s="557"/>
      <c r="AY66" s="557"/>
      <c r="AZ66" s="216"/>
      <c r="BA66" s="237"/>
      <c r="BB66" s="154"/>
      <c r="BC66" s="322"/>
      <c r="BD66" s="302"/>
      <c r="BE66" s="302"/>
      <c r="BF66" s="302"/>
      <c r="BG66" s="323"/>
      <c r="BH66" s="330"/>
      <c r="BI66" s="302"/>
      <c r="BJ66" s="302"/>
      <c r="BK66" s="302"/>
      <c r="BL66" s="323"/>
      <c r="BM66" s="330"/>
      <c r="BN66" s="302"/>
      <c r="BO66" s="302"/>
      <c r="BP66" s="302"/>
      <c r="BQ66" s="323"/>
      <c r="BR66" s="330"/>
      <c r="BS66" s="302"/>
      <c r="BT66" s="302"/>
      <c r="BU66" s="302"/>
      <c r="BV66" s="302"/>
      <c r="BW66" s="302"/>
      <c r="BX66" s="302"/>
      <c r="BY66" s="303"/>
      <c r="BZ66" s="303"/>
      <c r="CA66" s="303"/>
      <c r="CB66" s="303"/>
      <c r="CC66" s="303"/>
      <c r="CD66" s="303"/>
      <c r="CE66" s="303"/>
      <c r="CF66" s="303"/>
      <c r="CG66" s="1481"/>
      <c r="CH66" s="1481"/>
      <c r="CI66" s="1481"/>
      <c r="CJ66" s="1481"/>
      <c r="CK66" s="1481"/>
      <c r="CL66" s="1481"/>
      <c r="CM66" s="1481"/>
      <c r="CN66" s="1481"/>
      <c r="CO66" s="1481"/>
      <c r="CP66" s="1481"/>
      <c r="CQ66" s="1481"/>
      <c r="CR66" s="1481"/>
      <c r="CS66" s="1481"/>
      <c r="CT66" s="1481"/>
      <c r="CU66" s="1481"/>
      <c r="CV66" s="1481"/>
      <c r="CW66" s="1481"/>
      <c r="CX66" s="1481"/>
      <c r="CY66" s="1481"/>
      <c r="CZ66" s="1481"/>
    </row>
    <row r="67" s="398" customFormat="true" ht="15" customHeight="true" x14ac:dyDescent="0.2">
      <c r="A67" s="1722"/>
      <c r="B67" s="970" t="s">
        <v>173</v>
      </c>
      <c r="C67" s="810">
        <v>4.9282296170829403</v>
      </c>
      <c r="D67" s="811">
        <v>7.866090097356329</v>
      </c>
      <c r="E67" s="811">
        <v>4.2641581447968351</v>
      </c>
      <c r="F67" s="811">
        <v>2.2809750338583683</v>
      </c>
      <c r="G67" s="812">
        <v>0.42613367014822012</v>
      </c>
      <c r="H67" s="813">
        <v>0.82176202328784753</v>
      </c>
      <c r="I67" s="811">
        <v>0.74564866719685963</v>
      </c>
      <c r="J67" s="811">
        <v>1.2322715822327366</v>
      </c>
      <c r="K67" s="811">
        <v>1.0087918971662624</v>
      </c>
      <c r="L67" s="814">
        <v>7.5093564268557664E-2</v>
      </c>
      <c r="M67" s="815">
        <v>5.0034192590888615</v>
      </c>
      <c r="N67" s="811">
        <v>6.9554861285245781</v>
      </c>
      <c r="O67" s="811">
        <v>8.6637117248248749</v>
      </c>
      <c r="P67" s="811">
        <v>5.5974961358630866</v>
      </c>
      <c r="Q67" s="812">
        <v>0.87980135846782415</v>
      </c>
      <c r="R67" s="813">
        <v>22.76349473801465</v>
      </c>
      <c r="S67" s="811">
        <v>11.314767460149024</v>
      </c>
      <c r="T67" s="811">
        <v>1.5248886967903619</v>
      </c>
      <c r="U67" s="811">
        <v>16.233214768734321</v>
      </c>
      <c r="V67" s="811">
        <v>0</v>
      </c>
      <c r="W67" s="811">
        <v>0</v>
      </c>
      <c r="X67" s="811">
        <v>1.9871586124230758</v>
      </c>
      <c r="Y67" s="811">
        <v>5.5228915476343818</v>
      </c>
      <c r="Z67" s="811">
        <v>0</v>
      </c>
      <c r="AA67" s="811">
        <v>4.6864271375107345</v>
      </c>
      <c r="AB67" s="811">
        <v>3.3456441741983536</v>
      </c>
      <c r="AC67" s="811">
        <v>0</v>
      </c>
      <c r="AD67" s="811">
        <v>7.1358379860646792</v>
      </c>
      <c r="AE67" s="811">
        <v>0</v>
      </c>
      <c r="AF67" s="1448">
        <v>8.9047441057034362</v>
      </c>
      <c r="AG67" s="557"/>
      <c r="AH67" s="557"/>
      <c r="AI67" s="557"/>
      <c r="AJ67" s="557"/>
      <c r="AK67" s="557"/>
      <c r="AL67" s="557"/>
      <c r="AM67" s="557"/>
      <c r="AN67" s="557"/>
      <c r="AO67" s="557"/>
      <c r="AP67" s="557"/>
      <c r="AQ67" s="557"/>
      <c r="AR67" s="557"/>
      <c r="AS67" s="557"/>
      <c r="AT67" s="557"/>
      <c r="AU67" s="557"/>
      <c r="AV67" s="557"/>
      <c r="AW67" s="557"/>
      <c r="AX67" s="557"/>
      <c r="AY67" s="557"/>
      <c r="AZ67" s="216"/>
      <c r="BA67" s="237"/>
      <c r="BB67" s="154"/>
      <c r="BC67" s="322"/>
      <c r="BD67" s="302"/>
      <c r="BE67" s="302"/>
      <c r="BF67" s="302"/>
      <c r="BG67" s="323"/>
      <c r="BH67" s="330"/>
      <c r="BI67" s="302"/>
      <c r="BJ67" s="302"/>
      <c r="BK67" s="302"/>
      <c r="BL67" s="323"/>
      <c r="BM67" s="330"/>
      <c r="BN67" s="302"/>
      <c r="BO67" s="302"/>
      <c r="BP67" s="302"/>
      <c r="BQ67" s="323"/>
      <c r="BR67" s="330"/>
      <c r="BS67" s="302"/>
      <c r="BT67" s="302"/>
      <c r="BU67" s="302"/>
      <c r="BV67" s="302"/>
      <c r="BW67" s="302"/>
      <c r="BX67" s="302"/>
      <c r="BY67" s="303"/>
      <c r="BZ67" s="303"/>
      <c r="CA67" s="303"/>
      <c r="CB67" s="303"/>
      <c r="CC67" s="303"/>
      <c r="CD67" s="303"/>
      <c r="CE67" s="303"/>
      <c r="CF67" s="303"/>
      <c r="CG67" s="1481"/>
      <c r="CH67" s="1481"/>
      <c r="CI67" s="1481"/>
      <c r="CJ67" s="1481"/>
      <c r="CK67" s="1481"/>
      <c r="CL67" s="1481"/>
      <c r="CM67" s="1481"/>
      <c r="CN67" s="1481"/>
      <c r="CO67" s="1481"/>
      <c r="CP67" s="1481"/>
      <c r="CQ67" s="1481"/>
      <c r="CR67" s="1481"/>
      <c r="CS67" s="1481"/>
      <c r="CT67" s="1481"/>
      <c r="CU67" s="1481"/>
      <c r="CV67" s="1481"/>
      <c r="CW67" s="1481"/>
      <c r="CX67" s="1481"/>
      <c r="CY67" s="1481"/>
      <c r="CZ67" s="1481"/>
    </row>
    <row r="68" s="398" customFormat="true" ht="15" customHeight="true" x14ac:dyDescent="0.2">
      <c r="A68" s="1722"/>
      <c r="B68" s="970" t="s">
        <v>174</v>
      </c>
      <c r="C68" s="810">
        <v>9.6967664654918426</v>
      </c>
      <c r="D68" s="811">
        <v>21.677328359938951</v>
      </c>
      <c r="E68" s="811">
        <v>33.952505779084966</v>
      </c>
      <c r="F68" s="811">
        <v>29.444705432011688</v>
      </c>
      <c r="G68" s="812">
        <v>8.0866366206409044</v>
      </c>
      <c r="H68" s="813">
        <v>47.888914913370051</v>
      </c>
      <c r="I68" s="811">
        <v>42.021141445845444</v>
      </c>
      <c r="J68" s="811">
        <v>31.299587856003193</v>
      </c>
      <c r="K68" s="811">
        <v>12.939642239272803</v>
      </c>
      <c r="L68" s="814">
        <v>4.2522120043626996</v>
      </c>
      <c r="M68" s="815">
        <v>8.8197038387652977</v>
      </c>
      <c r="N68" s="811">
        <v>12.936871034573095</v>
      </c>
      <c r="O68" s="811">
        <v>22.131091484820693</v>
      </c>
      <c r="P68" s="811">
        <v>28.509811205433472</v>
      </c>
      <c r="Q68" s="812">
        <v>14.033828229452578</v>
      </c>
      <c r="R68" s="813">
        <v>14.058391782222465</v>
      </c>
      <c r="S68" s="811">
        <v>33.303767473908231</v>
      </c>
      <c r="T68" s="811">
        <v>18.402879798106039</v>
      </c>
      <c r="U68" s="811">
        <v>20.480654414405738</v>
      </c>
      <c r="V68" s="811">
        <v>23.616722694166693</v>
      </c>
      <c r="W68" s="811">
        <v>18.516183429792221</v>
      </c>
      <c r="X68" s="811">
        <v>25.081434118036277</v>
      </c>
      <c r="Y68" s="811">
        <v>2.1852010714059835</v>
      </c>
      <c r="Z68" s="811">
        <v>58.182543781554344</v>
      </c>
      <c r="AA68" s="811">
        <v>3.1152641943230366</v>
      </c>
      <c r="AB68" s="811">
        <v>21.668381335468943</v>
      </c>
      <c r="AC68" s="811">
        <v>13.31236459839479</v>
      </c>
      <c r="AD68" s="811">
        <v>23.148923018979666</v>
      </c>
      <c r="AE68" s="811">
        <v>9.9805191432149165</v>
      </c>
      <c r="AF68" s="1448">
        <v>25.770006302353099</v>
      </c>
      <c r="AG68" s="557"/>
      <c r="AH68" s="557"/>
      <c r="AI68" s="557"/>
      <c r="AJ68" s="557"/>
      <c r="AK68" s="557"/>
      <c r="AL68" s="557"/>
      <c r="AM68" s="557"/>
      <c r="AN68" s="557"/>
      <c r="AO68" s="557"/>
      <c r="AP68" s="557"/>
      <c r="AQ68" s="557"/>
      <c r="AR68" s="557"/>
      <c r="AS68" s="557"/>
      <c r="AT68" s="557"/>
      <c r="AU68" s="557"/>
      <c r="AV68" s="557"/>
      <c r="AW68" s="557"/>
      <c r="AX68" s="557"/>
      <c r="AY68" s="557"/>
      <c r="AZ68" s="216"/>
      <c r="BA68" s="237"/>
      <c r="BB68" s="154"/>
      <c r="BC68" s="322"/>
      <c r="BD68" s="302"/>
      <c r="BE68" s="302"/>
      <c r="BF68" s="302"/>
      <c r="BG68" s="323"/>
      <c r="BH68" s="330"/>
      <c r="BI68" s="302"/>
      <c r="BJ68" s="302"/>
      <c r="BK68" s="302"/>
      <c r="BL68" s="323"/>
      <c r="BM68" s="330"/>
      <c r="BN68" s="302"/>
      <c r="BO68" s="302"/>
      <c r="BP68" s="302"/>
      <c r="BQ68" s="323"/>
      <c r="BR68" s="330"/>
      <c r="BS68" s="302"/>
      <c r="BT68" s="302"/>
      <c r="BU68" s="302"/>
      <c r="BV68" s="302"/>
      <c r="BW68" s="302"/>
      <c r="BX68" s="302"/>
      <c r="BY68" s="303"/>
      <c r="BZ68" s="303"/>
      <c r="CA68" s="303"/>
      <c r="CB68" s="303"/>
      <c r="CC68" s="303"/>
      <c r="CD68" s="303"/>
      <c r="CE68" s="303"/>
      <c r="CF68" s="303"/>
      <c r="CG68" s="1481"/>
      <c r="CH68" s="1481"/>
      <c r="CI68" s="1481"/>
      <c r="CJ68" s="1481"/>
      <c r="CK68" s="1481"/>
      <c r="CL68" s="1481"/>
      <c r="CM68" s="1481"/>
      <c r="CN68" s="1481"/>
      <c r="CO68" s="1481"/>
      <c r="CP68" s="1481"/>
      <c r="CQ68" s="1481"/>
      <c r="CR68" s="1481"/>
      <c r="CS68" s="1481"/>
      <c r="CT68" s="1481"/>
      <c r="CU68" s="1481"/>
      <c r="CV68" s="1481"/>
      <c r="CW68" s="1481"/>
      <c r="CX68" s="1481"/>
      <c r="CY68" s="1481"/>
      <c r="CZ68" s="1481"/>
    </row>
    <row r="69" s="398" customFormat="true" ht="15" customHeight="true" x14ac:dyDescent="0.2">
      <c r="A69" s="1722"/>
      <c r="B69" s="970" t="s">
        <v>175</v>
      </c>
      <c r="C69" s="810">
        <v>4.1782671101062565</v>
      </c>
      <c r="D69" s="811">
        <v>8.8704470418130246</v>
      </c>
      <c r="E69" s="811">
        <v>10.156813805707991</v>
      </c>
      <c r="F69" s="811">
        <v>3.4970084062121876</v>
      </c>
      <c r="G69" s="812">
        <v>0.66131398674897512</v>
      </c>
      <c r="H69" s="813">
        <v>4.8064318636474699</v>
      </c>
      <c r="I69" s="811">
        <v>4.0448974125270292</v>
      </c>
      <c r="J69" s="811">
        <v>2.9254144216370062</v>
      </c>
      <c r="K69" s="811">
        <v>0.70023503217025218</v>
      </c>
      <c r="L69" s="814">
        <v>0.18188674625240184</v>
      </c>
      <c r="M69" s="815">
        <v>3.6012244071152657</v>
      </c>
      <c r="N69" s="811">
        <v>6.9012994533558025</v>
      </c>
      <c r="O69" s="811">
        <v>11.178143395077683</v>
      </c>
      <c r="P69" s="811">
        <v>10.365657463430439</v>
      </c>
      <c r="Q69" s="812">
        <v>2.1079710276577033</v>
      </c>
      <c r="R69" s="813">
        <v>13.835896295345702</v>
      </c>
      <c r="S69" s="811">
        <v>19.497009261020377</v>
      </c>
      <c r="T69" s="811">
        <v>0.64860704248510359</v>
      </c>
      <c r="U69" s="811">
        <v>12.704851883398771</v>
      </c>
      <c r="V69" s="811">
        <v>1.7010825942014449</v>
      </c>
      <c r="W69" s="811">
        <v>0.63311926672928709</v>
      </c>
      <c r="X69" s="811">
        <v>5.6053931598061206</v>
      </c>
      <c r="Y69" s="811">
        <v>0.23455775622472746</v>
      </c>
      <c r="Z69" s="811">
        <v>3.6347061354872721</v>
      </c>
      <c r="AA69" s="811">
        <v>5.7226345259304896</v>
      </c>
      <c r="AB69" s="811">
        <v>10.818728882155419</v>
      </c>
      <c r="AC69" s="811">
        <v>0.32593915656116224</v>
      </c>
      <c r="AD69" s="811">
        <v>4.118846302266773</v>
      </c>
      <c r="AE69" s="811">
        <v>1.5252768149368814</v>
      </c>
      <c r="AF69" s="1448">
        <v>24.34899521893648</v>
      </c>
      <c r="AG69" s="557"/>
      <c r="AH69" s="557"/>
      <c r="AI69" s="557"/>
      <c r="AJ69" s="557"/>
      <c r="AK69" s="557"/>
      <c r="AL69" s="557"/>
      <c r="AM69" s="557"/>
      <c r="AN69" s="557"/>
      <c r="AO69" s="557"/>
      <c r="AP69" s="557"/>
      <c r="AQ69" s="557"/>
      <c r="AR69" s="557"/>
      <c r="AS69" s="557"/>
      <c r="AT69" s="557"/>
      <c r="AU69" s="557"/>
      <c r="AV69" s="557"/>
      <c r="AW69" s="557"/>
      <c r="AX69" s="557"/>
      <c r="AY69" s="557"/>
      <c r="AZ69" s="216"/>
      <c r="BA69" s="237"/>
      <c r="BB69" s="154"/>
      <c r="BC69" s="322"/>
      <c r="BD69" s="302"/>
      <c r="BE69" s="302"/>
      <c r="BF69" s="302"/>
      <c r="BG69" s="323"/>
      <c r="BH69" s="330"/>
      <c r="BI69" s="302"/>
      <c r="BJ69" s="302"/>
      <c r="BK69" s="302"/>
      <c r="BL69" s="323"/>
      <c r="BM69" s="330"/>
      <c r="BN69" s="302"/>
      <c r="BO69" s="302"/>
      <c r="BP69" s="302"/>
      <c r="BQ69" s="323"/>
      <c r="BR69" s="330"/>
      <c r="BS69" s="302"/>
      <c r="BT69" s="302"/>
      <c r="BU69" s="302"/>
      <c r="BV69" s="302"/>
      <c r="BW69" s="302"/>
      <c r="BX69" s="302"/>
      <c r="BY69" s="303"/>
      <c r="BZ69" s="303"/>
      <c r="CA69" s="303"/>
      <c r="CB69" s="303"/>
      <c r="CC69" s="303"/>
      <c r="CD69" s="303"/>
      <c r="CE69" s="303"/>
      <c r="CF69" s="303"/>
      <c r="CG69" s="1481"/>
      <c r="CH69" s="1481"/>
      <c r="CI69" s="1481"/>
      <c r="CJ69" s="1481"/>
      <c r="CK69" s="1481"/>
      <c r="CL69" s="1481"/>
      <c r="CM69" s="1481"/>
      <c r="CN69" s="1481"/>
      <c r="CO69" s="1481"/>
      <c r="CP69" s="1481"/>
      <c r="CQ69" s="1481"/>
      <c r="CR69" s="1481"/>
      <c r="CS69" s="1481"/>
      <c r="CT69" s="1481"/>
      <c r="CU69" s="1481"/>
      <c r="CV69" s="1481"/>
      <c r="CW69" s="1481"/>
      <c r="CX69" s="1481"/>
      <c r="CY69" s="1481"/>
      <c r="CZ69" s="1481"/>
    </row>
    <row r="70" s="398" customFormat="true" ht="15" customHeight="true" x14ac:dyDescent="0.2">
      <c r="A70" s="1722"/>
      <c r="B70" s="970" t="s">
        <v>176</v>
      </c>
      <c r="C70" s="810">
        <v>0.12332547579140953</v>
      </c>
      <c r="D70" s="811">
        <v>0.12557667285770122</v>
      </c>
      <c r="E70" s="811">
        <v>0.21024374560489706</v>
      </c>
      <c r="F70" s="811">
        <v>7.6515997311434698E-3</v>
      </c>
      <c r="G70" s="812">
        <v>0</v>
      </c>
      <c r="H70" s="813">
        <v>0</v>
      </c>
      <c r="I70" s="811">
        <v>0</v>
      </c>
      <c r="J70" s="811">
        <v>0</v>
      </c>
      <c r="K70" s="811">
        <v>0</v>
      </c>
      <c r="L70" s="814">
        <v>0</v>
      </c>
      <c r="M70" s="815">
        <v>0.18053172499817588</v>
      </c>
      <c r="N70" s="811">
        <v>0.17505354238122492</v>
      </c>
      <c r="O70" s="811">
        <v>8.3115476657930655E-3</v>
      </c>
      <c r="P70" s="811">
        <v>0.31860075754630457</v>
      </c>
      <c r="Q70" s="812">
        <v>0</v>
      </c>
      <c r="R70" s="813">
        <v>0</v>
      </c>
      <c r="S70" s="811">
        <v>0</v>
      </c>
      <c r="T70" s="811">
        <v>0</v>
      </c>
      <c r="U70" s="811">
        <v>0</v>
      </c>
      <c r="V70" s="811">
        <v>0</v>
      </c>
      <c r="W70" s="811">
        <v>0</v>
      </c>
      <c r="X70" s="811">
        <v>0.84535174874193231</v>
      </c>
      <c r="Y70" s="811">
        <v>8.407506947560961E-2</v>
      </c>
      <c r="Z70" s="811">
        <v>0</v>
      </c>
      <c r="AA70" s="811">
        <v>0</v>
      </c>
      <c r="AB70" s="811">
        <v>0</v>
      </c>
      <c r="AC70" s="811">
        <v>0</v>
      </c>
      <c r="AD70" s="811">
        <v>0</v>
      </c>
      <c r="AE70" s="811">
        <v>0</v>
      </c>
      <c r="AF70" s="1448">
        <v>0.1049472051070731</v>
      </c>
      <c r="AG70" s="557"/>
      <c r="AH70" s="557"/>
      <c r="AI70" s="557"/>
      <c r="AJ70" s="557"/>
      <c r="AK70" s="557"/>
      <c r="AL70" s="557"/>
      <c r="AM70" s="557"/>
      <c r="AN70" s="557"/>
      <c r="AO70" s="557"/>
      <c r="AP70" s="557"/>
      <c r="AQ70" s="557"/>
      <c r="AR70" s="557"/>
      <c r="AS70" s="557"/>
      <c r="AT70" s="557"/>
      <c r="AU70" s="557"/>
      <c r="AV70" s="557"/>
      <c r="AW70" s="557"/>
      <c r="AX70" s="557"/>
      <c r="AY70" s="557"/>
      <c r="AZ70" s="216"/>
      <c r="BA70" s="237"/>
      <c r="BB70" s="154"/>
      <c r="BC70" s="322"/>
      <c r="BD70" s="302"/>
      <c r="BE70" s="302"/>
      <c r="BF70" s="302"/>
      <c r="BG70" s="323"/>
      <c r="BH70" s="330"/>
      <c r="BI70" s="302"/>
      <c r="BJ70" s="302"/>
      <c r="BK70" s="302"/>
      <c r="BL70" s="323"/>
      <c r="BM70" s="330"/>
      <c r="BN70" s="302"/>
      <c r="BO70" s="302"/>
      <c r="BP70" s="302"/>
      <c r="BQ70" s="323"/>
      <c r="BR70" s="330"/>
      <c r="BS70" s="302"/>
      <c r="BT70" s="302"/>
      <c r="BU70" s="302"/>
      <c r="BV70" s="302"/>
      <c r="BW70" s="302"/>
      <c r="BX70" s="302"/>
      <c r="BY70" s="303"/>
      <c r="BZ70" s="303"/>
      <c r="CA70" s="303"/>
      <c r="CB70" s="303"/>
      <c r="CC70" s="303"/>
      <c r="CD70" s="303"/>
      <c r="CE70" s="303"/>
      <c r="CF70" s="303"/>
      <c r="CG70" s="1481"/>
      <c r="CH70" s="1481"/>
      <c r="CI70" s="1481"/>
      <c r="CJ70" s="1481"/>
      <c r="CK70" s="1481"/>
      <c r="CL70" s="1481"/>
      <c r="CM70" s="1481"/>
      <c r="CN70" s="1481"/>
      <c r="CO70" s="1481"/>
      <c r="CP70" s="1481"/>
      <c r="CQ70" s="1481"/>
      <c r="CR70" s="1481"/>
      <c r="CS70" s="1481"/>
      <c r="CT70" s="1481"/>
      <c r="CU70" s="1481"/>
      <c r="CV70" s="1481"/>
      <c r="CW70" s="1481"/>
      <c r="CX70" s="1481"/>
      <c r="CY70" s="1481"/>
      <c r="CZ70" s="1481"/>
    </row>
    <row r="71" s="398" customFormat="true" ht="15" customHeight="true" x14ac:dyDescent="0.2">
      <c r="A71" s="1722"/>
      <c r="B71" s="970" t="s">
        <v>46</v>
      </c>
      <c r="C71" s="810">
        <v>0.31748517076016708</v>
      </c>
      <c r="D71" s="811">
        <v>0.84566973550058411</v>
      </c>
      <c r="E71" s="811">
        <v>1.4248667831960615</v>
      </c>
      <c r="F71" s="811">
        <v>1.3494680423779155</v>
      </c>
      <c r="G71" s="812">
        <v>0.29057523757664583</v>
      </c>
      <c r="H71" s="813">
        <v>3.0043894876752355</v>
      </c>
      <c r="I71" s="811">
        <v>2.9515553299962698</v>
      </c>
      <c r="J71" s="811">
        <v>1.7167067013248949</v>
      </c>
      <c r="K71" s="811">
        <v>0.84372412384057238</v>
      </c>
      <c r="L71" s="814">
        <v>0</v>
      </c>
      <c r="M71" s="815">
        <v>0.38074254844615651</v>
      </c>
      <c r="N71" s="811">
        <v>0.19575118806710576</v>
      </c>
      <c r="O71" s="811">
        <v>0.60492072116652551</v>
      </c>
      <c r="P71" s="811">
        <v>0.68382933834768544</v>
      </c>
      <c r="Q71" s="812">
        <v>0.38193997167746263</v>
      </c>
      <c r="R71" s="813">
        <v>1.4289894116261883</v>
      </c>
      <c r="S71" s="811">
        <v>0.43403684826989519</v>
      </c>
      <c r="T71" s="811">
        <v>9.9158612706146745E-2</v>
      </c>
      <c r="U71" s="811">
        <v>0.38462663728949631</v>
      </c>
      <c r="V71" s="811">
        <v>1.7730001014911017</v>
      </c>
      <c r="W71" s="811">
        <v>1.9317837650141234</v>
      </c>
      <c r="X71" s="811">
        <v>1.193830078110566</v>
      </c>
      <c r="Y71" s="811">
        <v>0.41583175687007135</v>
      </c>
      <c r="Z71" s="811">
        <v>0.36695114287144109</v>
      </c>
      <c r="AA71" s="811">
        <v>1.1478275117020118</v>
      </c>
      <c r="AB71" s="811">
        <v>1.126730056035709</v>
      </c>
      <c r="AC71" s="811">
        <v>0.1726045387752787</v>
      </c>
      <c r="AD71" s="811">
        <v>0</v>
      </c>
      <c r="AE71" s="811">
        <v>0</v>
      </c>
      <c r="AF71" s="1448">
        <v>1.6009680710240843</v>
      </c>
      <c r="AG71" s="557"/>
      <c r="AH71" s="557"/>
      <c r="AI71" s="557"/>
      <c r="AJ71" s="557"/>
      <c r="AK71" s="557"/>
      <c r="AL71" s="557"/>
      <c r="AM71" s="557"/>
      <c r="AN71" s="557"/>
      <c r="AO71" s="557"/>
      <c r="AP71" s="557"/>
      <c r="AQ71" s="557"/>
      <c r="AR71" s="557"/>
      <c r="AS71" s="557"/>
      <c r="AT71" s="557"/>
      <c r="AU71" s="557"/>
      <c r="AV71" s="557"/>
      <c r="AW71" s="557"/>
      <c r="AX71" s="557"/>
      <c r="AY71" s="557"/>
      <c r="AZ71" s="216"/>
      <c r="BA71" s="237"/>
      <c r="BB71" s="154"/>
      <c r="BC71" s="322"/>
      <c r="BD71" s="302"/>
      <c r="BE71" s="302"/>
      <c r="BF71" s="302"/>
      <c r="BG71" s="323"/>
      <c r="BH71" s="330"/>
      <c r="BI71" s="302"/>
      <c r="BJ71" s="302"/>
      <c r="BK71" s="302"/>
      <c r="BL71" s="323"/>
      <c r="BM71" s="330"/>
      <c r="BN71" s="302"/>
      <c r="BO71" s="302"/>
      <c r="BP71" s="302"/>
      <c r="BQ71" s="323"/>
      <c r="BR71" s="330"/>
      <c r="BS71" s="302"/>
      <c r="BT71" s="302"/>
      <c r="BU71" s="302"/>
      <c r="BV71" s="302"/>
      <c r="BW71" s="302"/>
      <c r="BX71" s="302"/>
      <c r="BY71" s="303"/>
      <c r="BZ71" s="303"/>
      <c r="CA71" s="303"/>
      <c r="CB71" s="303"/>
      <c r="CC71" s="303"/>
      <c r="CD71" s="303"/>
      <c r="CE71" s="303"/>
      <c r="CF71" s="303"/>
      <c r="CG71" s="1481"/>
      <c r="CH71" s="1481"/>
      <c r="CI71" s="1481"/>
      <c r="CJ71" s="1481"/>
      <c r="CK71" s="1481"/>
      <c r="CL71" s="1481"/>
      <c r="CM71" s="1481"/>
      <c r="CN71" s="1481"/>
      <c r="CO71" s="1481"/>
      <c r="CP71" s="1481"/>
      <c r="CQ71" s="1481"/>
      <c r="CR71" s="1481"/>
      <c r="CS71" s="1481"/>
      <c r="CT71" s="1481"/>
      <c r="CU71" s="1481"/>
      <c r="CV71" s="1481"/>
      <c r="CW71" s="1481"/>
      <c r="CX71" s="1481"/>
      <c r="CY71" s="1481"/>
      <c r="CZ71" s="1481"/>
    </row>
    <row r="72" s="398" customFormat="true" ht="15" customHeight="true" x14ac:dyDescent="0.2">
      <c r="A72" s="1722"/>
      <c r="B72" s="970" t="s">
        <v>177</v>
      </c>
      <c r="C72" s="810">
        <v>0</v>
      </c>
      <c r="D72" s="811">
        <v>0</v>
      </c>
      <c r="E72" s="811">
        <v>9.0689778433467261E-2</v>
      </c>
      <c r="F72" s="811">
        <v>3.0180173346353131E-2</v>
      </c>
      <c r="G72" s="812">
        <v>0</v>
      </c>
      <c r="H72" s="813">
        <v>0</v>
      </c>
      <c r="I72" s="811">
        <v>0</v>
      </c>
      <c r="J72" s="811">
        <v>9.5370193859040428E-2</v>
      </c>
      <c r="K72" s="811">
        <v>0</v>
      </c>
      <c r="L72" s="814">
        <v>0</v>
      </c>
      <c r="M72" s="815">
        <v>0</v>
      </c>
      <c r="N72" s="811">
        <v>0</v>
      </c>
      <c r="O72" s="811">
        <v>0</v>
      </c>
      <c r="P72" s="811">
        <v>0.13260603384222708</v>
      </c>
      <c r="Q72" s="812">
        <v>0</v>
      </c>
      <c r="R72" s="813">
        <v>0</v>
      </c>
      <c r="S72" s="811">
        <v>0</v>
      </c>
      <c r="T72" s="811">
        <v>0</v>
      </c>
      <c r="U72" s="811">
        <v>0</v>
      </c>
      <c r="V72" s="811">
        <v>0</v>
      </c>
      <c r="W72" s="811">
        <v>9.5320284486272805E-2</v>
      </c>
      <c r="X72" s="811">
        <v>0</v>
      </c>
      <c r="Y72" s="811">
        <v>0</v>
      </c>
      <c r="Z72" s="811">
        <v>0</v>
      </c>
      <c r="AA72" s="811">
        <v>0</v>
      </c>
      <c r="AB72" s="811">
        <v>8.1975088438680316E-2</v>
      </c>
      <c r="AC72" s="811">
        <v>0</v>
      </c>
      <c r="AD72" s="811">
        <v>5.8025195591741095E-2</v>
      </c>
      <c r="AE72" s="811">
        <v>0.28420241383397482</v>
      </c>
      <c r="AF72" s="1448">
        <v>0</v>
      </c>
      <c r="AG72" s="557"/>
      <c r="AH72" s="557"/>
      <c r="AI72" s="557"/>
      <c r="AJ72" s="557"/>
      <c r="AK72" s="557"/>
      <c r="AL72" s="557"/>
      <c r="AM72" s="557"/>
      <c r="AN72" s="557"/>
      <c r="AO72" s="557"/>
      <c r="AP72" s="557"/>
      <c r="AQ72" s="557"/>
      <c r="AR72" s="557"/>
      <c r="AS72" s="557"/>
      <c r="AT72" s="557"/>
      <c r="AU72" s="557"/>
      <c r="AV72" s="557"/>
      <c r="AW72" s="557"/>
      <c r="AX72" s="557"/>
      <c r="AY72" s="557"/>
      <c r="AZ72" s="216"/>
      <c r="BA72" s="237"/>
      <c r="BB72" s="154"/>
      <c r="BC72" s="322"/>
      <c r="BD72" s="302"/>
      <c r="BE72" s="302"/>
      <c r="BF72" s="302"/>
      <c r="BG72" s="323"/>
      <c r="BH72" s="330"/>
      <c r="BI72" s="302"/>
      <c r="BJ72" s="302"/>
      <c r="BK72" s="302"/>
      <c r="BL72" s="323"/>
      <c r="BM72" s="330"/>
      <c r="BN72" s="302"/>
      <c r="BO72" s="302"/>
      <c r="BP72" s="302"/>
      <c r="BQ72" s="323"/>
      <c r="BR72" s="330"/>
      <c r="BS72" s="302"/>
      <c r="BT72" s="302"/>
      <c r="BU72" s="302"/>
      <c r="BV72" s="302"/>
      <c r="BW72" s="302"/>
      <c r="BX72" s="302"/>
      <c r="BY72" s="303"/>
      <c r="BZ72" s="303"/>
      <c r="CA72" s="303"/>
      <c r="CB72" s="303"/>
      <c r="CC72" s="303"/>
      <c r="CD72" s="303"/>
      <c r="CE72" s="303"/>
      <c r="CF72" s="303"/>
      <c r="CG72" s="1481"/>
      <c r="CH72" s="1481"/>
      <c r="CI72" s="1481"/>
      <c r="CJ72" s="1481"/>
      <c r="CK72" s="1481"/>
      <c r="CL72" s="1481"/>
      <c r="CM72" s="1481"/>
      <c r="CN72" s="1481"/>
      <c r="CO72" s="1481"/>
      <c r="CP72" s="1481"/>
      <c r="CQ72" s="1481"/>
      <c r="CR72" s="1481"/>
      <c r="CS72" s="1481"/>
      <c r="CT72" s="1481"/>
      <c r="CU72" s="1481"/>
      <c r="CV72" s="1481"/>
      <c r="CW72" s="1481"/>
      <c r="CX72" s="1481"/>
      <c r="CY72" s="1481"/>
      <c r="CZ72" s="1481"/>
    </row>
    <row r="73" s="398" customFormat="true" ht="15" customHeight="true" x14ac:dyDescent="0.2">
      <c r="A73" s="720"/>
      <c r="B73" s="971"/>
      <c r="C73" s="810"/>
      <c r="D73" s="811"/>
      <c r="E73" s="811"/>
      <c r="F73" s="811"/>
      <c r="G73" s="812"/>
      <c r="H73" s="813"/>
      <c r="I73" s="811"/>
      <c r="J73" s="811"/>
      <c r="K73" s="811"/>
      <c r="L73" s="814"/>
      <c r="M73" s="815"/>
      <c r="N73" s="811"/>
      <c r="O73" s="811"/>
      <c r="P73" s="811"/>
      <c r="Q73" s="812"/>
      <c r="R73" s="813"/>
      <c r="S73" s="811"/>
      <c r="T73" s="811"/>
      <c r="U73" s="811"/>
      <c r="V73" s="811"/>
      <c r="W73" s="811"/>
      <c r="X73" s="811"/>
      <c r="Y73" s="811"/>
      <c r="Z73" s="811"/>
      <c r="AA73" s="811"/>
      <c r="AB73" s="811"/>
      <c r="AC73" s="811"/>
      <c r="AD73" s="811"/>
      <c r="AE73" s="811"/>
      <c r="AF73" s="1448"/>
      <c r="AG73" s="557"/>
      <c r="AH73" s="557"/>
      <c r="AI73" s="557"/>
      <c r="AJ73" s="557"/>
      <c r="AK73" s="557"/>
      <c r="AL73" s="557"/>
      <c r="AM73" s="557"/>
      <c r="AN73" s="557"/>
      <c r="AO73" s="557"/>
      <c r="AP73" s="557"/>
      <c r="AQ73" s="557"/>
      <c r="AR73" s="557"/>
      <c r="AS73" s="557"/>
      <c r="AT73" s="557"/>
      <c r="AU73" s="557"/>
      <c r="AV73" s="557"/>
      <c r="AW73" s="557"/>
      <c r="AX73" s="557"/>
      <c r="AY73" s="557"/>
      <c r="AZ73" s="216"/>
      <c r="BA73" s="237"/>
      <c r="BB73" s="154"/>
      <c r="BC73" s="322"/>
      <c r="BD73" s="302"/>
      <c r="BE73" s="302"/>
      <c r="BF73" s="302"/>
      <c r="BG73" s="323"/>
      <c r="BH73" s="330"/>
      <c r="BI73" s="302"/>
      <c r="BJ73" s="302"/>
      <c r="BK73" s="302"/>
      <c r="BL73" s="323"/>
      <c r="BM73" s="330"/>
      <c r="BN73" s="302"/>
      <c r="BO73" s="302"/>
      <c r="BP73" s="302"/>
      <c r="BQ73" s="323"/>
      <c r="BR73" s="330"/>
      <c r="BS73" s="302"/>
      <c r="BT73" s="302"/>
      <c r="BU73" s="302"/>
      <c r="BV73" s="302"/>
      <c r="BW73" s="302"/>
      <c r="BX73" s="302"/>
      <c r="BY73" s="303"/>
      <c r="BZ73" s="303"/>
      <c r="CA73" s="303"/>
      <c r="CB73" s="303"/>
      <c r="CC73" s="303"/>
      <c r="CD73" s="303"/>
      <c r="CE73" s="303"/>
      <c r="CF73" s="303"/>
      <c r="CG73" s="1481"/>
      <c r="CH73" s="1481"/>
      <c r="CI73" s="1481"/>
      <c r="CJ73" s="1481"/>
      <c r="CK73" s="1481"/>
      <c r="CL73" s="1481"/>
      <c r="CM73" s="1481"/>
      <c r="CN73" s="1481"/>
      <c r="CO73" s="1481"/>
      <c r="CP73" s="1481"/>
      <c r="CQ73" s="1481"/>
      <c r="CR73" s="1481"/>
      <c r="CS73" s="1481"/>
      <c r="CT73" s="1481"/>
      <c r="CU73" s="1481"/>
      <c r="CV73" s="1481"/>
      <c r="CW73" s="1481"/>
      <c r="CX73" s="1481"/>
      <c r="CY73" s="1481"/>
      <c r="CZ73" s="1481"/>
    </row>
    <row r="74" s="398" customFormat="true" ht="15" customHeight="true" x14ac:dyDescent="0.2">
      <c r="A74" s="720"/>
      <c r="B74" s="971"/>
      <c r="C74" s="810"/>
      <c r="D74" s="811"/>
      <c r="E74" s="811"/>
      <c r="F74" s="811"/>
      <c r="G74" s="812"/>
      <c r="H74" s="813"/>
      <c r="I74" s="811"/>
      <c r="J74" s="811"/>
      <c r="K74" s="811"/>
      <c r="L74" s="814"/>
      <c r="M74" s="815"/>
      <c r="N74" s="811"/>
      <c r="O74" s="811"/>
      <c r="P74" s="811"/>
      <c r="Q74" s="812"/>
      <c r="R74" s="813"/>
      <c r="S74" s="811"/>
      <c r="T74" s="811"/>
      <c r="U74" s="811"/>
      <c r="V74" s="811"/>
      <c r="W74" s="811"/>
      <c r="X74" s="811"/>
      <c r="Y74" s="811"/>
      <c r="Z74" s="811"/>
      <c r="AA74" s="811"/>
      <c r="AB74" s="811"/>
      <c r="AC74" s="811"/>
      <c r="AD74" s="811"/>
      <c r="AE74" s="811"/>
      <c r="AF74" s="1448"/>
      <c r="AG74" s="557"/>
      <c r="AH74" s="557"/>
      <c r="AI74" s="557"/>
      <c r="AJ74" s="557"/>
      <c r="AK74" s="557"/>
      <c r="AL74" s="557"/>
      <c r="AM74" s="557"/>
      <c r="AN74" s="557"/>
      <c r="AO74" s="557"/>
      <c r="AP74" s="557"/>
      <c r="AQ74" s="557"/>
      <c r="AR74" s="557"/>
      <c r="AS74" s="557"/>
      <c r="AT74" s="557"/>
      <c r="AU74" s="557"/>
      <c r="AV74" s="557"/>
      <c r="AW74" s="557"/>
      <c r="AX74" s="557"/>
      <c r="AY74" s="557"/>
      <c r="AZ74" s="216"/>
      <c r="BA74" s="237"/>
      <c r="BB74" s="154"/>
      <c r="BC74" s="322"/>
      <c r="BD74" s="302"/>
      <c r="BE74" s="302"/>
      <c r="BF74" s="302"/>
      <c r="BG74" s="323"/>
      <c r="BH74" s="330"/>
      <c r="BI74" s="302"/>
      <c r="BJ74" s="302"/>
      <c r="BK74" s="302"/>
      <c r="BL74" s="323"/>
      <c r="BM74" s="330"/>
      <c r="BN74" s="302"/>
      <c r="BO74" s="302"/>
      <c r="BP74" s="302"/>
      <c r="BQ74" s="323"/>
      <c r="BR74" s="330"/>
      <c r="BS74" s="302"/>
      <c r="BT74" s="302"/>
      <c r="BU74" s="302"/>
      <c r="BV74" s="302"/>
      <c r="BW74" s="302"/>
      <c r="BX74" s="302"/>
      <c r="BY74" s="303"/>
      <c r="BZ74" s="303"/>
      <c r="CA74" s="303"/>
      <c r="CB74" s="303"/>
      <c r="CC74" s="303"/>
      <c r="CD74" s="303"/>
      <c r="CE74" s="303"/>
      <c r="CF74" s="303"/>
      <c r="CG74" s="1481"/>
      <c r="CH74" s="1481"/>
      <c r="CI74" s="1481"/>
      <c r="CJ74" s="1481"/>
      <c r="CK74" s="1481"/>
      <c r="CL74" s="1481"/>
      <c r="CM74" s="1481"/>
      <c r="CN74" s="1481"/>
      <c r="CO74" s="1481"/>
      <c r="CP74" s="1481"/>
      <c r="CQ74" s="1481"/>
      <c r="CR74" s="1481"/>
      <c r="CS74" s="1481"/>
      <c r="CT74" s="1481"/>
      <c r="CU74" s="1481"/>
      <c r="CV74" s="1481"/>
      <c r="CW74" s="1481"/>
      <c r="CX74" s="1481"/>
      <c r="CY74" s="1481"/>
      <c r="CZ74" s="1481"/>
    </row>
    <row r="75" s="398" customFormat="true" ht="15" customHeight="true" x14ac:dyDescent="0.2">
      <c r="A75" s="720"/>
      <c r="B75" s="971"/>
      <c r="C75" s="810"/>
      <c r="D75" s="811"/>
      <c r="E75" s="811"/>
      <c r="F75" s="811"/>
      <c r="G75" s="812"/>
      <c r="H75" s="813"/>
      <c r="I75" s="811"/>
      <c r="J75" s="811"/>
      <c r="K75" s="811"/>
      <c r="L75" s="814"/>
      <c r="M75" s="815"/>
      <c r="N75" s="811"/>
      <c r="O75" s="811"/>
      <c r="P75" s="811"/>
      <c r="Q75" s="812"/>
      <c r="R75" s="813"/>
      <c r="S75" s="811"/>
      <c r="T75" s="811"/>
      <c r="U75" s="811"/>
      <c r="V75" s="811"/>
      <c r="W75" s="811"/>
      <c r="X75" s="811"/>
      <c r="Y75" s="811"/>
      <c r="Z75" s="811"/>
      <c r="AA75" s="811"/>
      <c r="AB75" s="811"/>
      <c r="AC75" s="811"/>
      <c r="AD75" s="811"/>
      <c r="AE75" s="811"/>
      <c r="AF75" s="1448"/>
      <c r="AG75" s="557"/>
      <c r="AH75" s="557"/>
      <c r="AI75" s="557"/>
      <c r="AJ75" s="557"/>
      <c r="AK75" s="557"/>
      <c r="AL75" s="557"/>
      <c r="AM75" s="557"/>
      <c r="AN75" s="557"/>
      <c r="AO75" s="557"/>
      <c r="AP75" s="557"/>
      <c r="AQ75" s="557"/>
      <c r="AR75" s="557"/>
      <c r="AS75" s="557"/>
      <c r="AT75" s="557"/>
      <c r="AU75" s="557"/>
      <c r="AV75" s="557"/>
      <c r="AW75" s="557"/>
      <c r="AX75" s="557"/>
      <c r="AY75" s="557"/>
      <c r="AZ75" s="216"/>
      <c r="BA75" s="237"/>
      <c r="BB75" s="154"/>
      <c r="BC75" s="322"/>
      <c r="BD75" s="302"/>
      <c r="BE75" s="302"/>
      <c r="BF75" s="302"/>
      <c r="BG75" s="323"/>
      <c r="BH75" s="330"/>
      <c r="BI75" s="302"/>
      <c r="BJ75" s="302"/>
      <c r="BK75" s="302"/>
      <c r="BL75" s="323"/>
      <c r="BM75" s="330"/>
      <c r="BN75" s="302"/>
      <c r="BO75" s="302"/>
      <c r="BP75" s="302"/>
      <c r="BQ75" s="323"/>
      <c r="BR75" s="330"/>
      <c r="BS75" s="302"/>
      <c r="BT75" s="302"/>
      <c r="BU75" s="302"/>
      <c r="BV75" s="302"/>
      <c r="BW75" s="302"/>
      <c r="BX75" s="302"/>
      <c r="BY75" s="303"/>
      <c r="BZ75" s="303"/>
      <c r="CA75" s="303"/>
      <c r="CB75" s="303"/>
      <c r="CC75" s="303"/>
      <c r="CD75" s="303"/>
      <c r="CE75" s="303"/>
      <c r="CF75" s="303"/>
      <c r="CG75" s="1481"/>
      <c r="CH75" s="1481"/>
      <c r="CI75" s="1481"/>
      <c r="CJ75" s="1481"/>
      <c r="CK75" s="1481"/>
      <c r="CL75" s="1481"/>
      <c r="CM75" s="1481"/>
      <c r="CN75" s="1481"/>
      <c r="CO75" s="1481"/>
      <c r="CP75" s="1481"/>
      <c r="CQ75" s="1481"/>
      <c r="CR75" s="1481"/>
      <c r="CS75" s="1481"/>
      <c r="CT75" s="1481"/>
      <c r="CU75" s="1481"/>
      <c r="CV75" s="1481"/>
      <c r="CW75" s="1481"/>
      <c r="CX75" s="1481"/>
      <c r="CY75" s="1481"/>
      <c r="CZ75" s="1481"/>
    </row>
    <row r="76" s="398" customFormat="true" ht="15" customHeight="true" x14ac:dyDescent="0.2">
      <c r="A76" s="720"/>
      <c r="B76" s="971"/>
      <c r="C76" s="810"/>
      <c r="D76" s="811"/>
      <c r="E76" s="811"/>
      <c r="F76" s="811"/>
      <c r="G76" s="812"/>
      <c r="H76" s="813"/>
      <c r="I76" s="811"/>
      <c r="J76" s="811"/>
      <c r="K76" s="811"/>
      <c r="L76" s="814"/>
      <c r="M76" s="815"/>
      <c r="N76" s="811"/>
      <c r="O76" s="811"/>
      <c r="P76" s="811"/>
      <c r="Q76" s="812"/>
      <c r="R76" s="813"/>
      <c r="S76" s="811"/>
      <c r="T76" s="811"/>
      <c r="U76" s="811"/>
      <c r="V76" s="811"/>
      <c r="W76" s="811"/>
      <c r="X76" s="811"/>
      <c r="Y76" s="811"/>
      <c r="Z76" s="811"/>
      <c r="AA76" s="811"/>
      <c r="AB76" s="811"/>
      <c r="AC76" s="811"/>
      <c r="AD76" s="811"/>
      <c r="AE76" s="811"/>
      <c r="AF76" s="1448"/>
      <c r="AG76" s="557"/>
      <c r="AH76" s="557"/>
      <c r="AI76" s="557"/>
      <c r="AJ76" s="557"/>
      <c r="AK76" s="557"/>
      <c r="AL76" s="557"/>
      <c r="AM76" s="557"/>
      <c r="AN76" s="557"/>
      <c r="AO76" s="557"/>
      <c r="AP76" s="557"/>
      <c r="AQ76" s="557"/>
      <c r="AR76" s="557"/>
      <c r="AS76" s="557"/>
      <c r="AT76" s="557"/>
      <c r="AU76" s="557"/>
      <c r="AV76" s="557"/>
      <c r="AW76" s="557"/>
      <c r="AX76" s="557"/>
      <c r="AY76" s="557"/>
      <c r="AZ76" s="216"/>
      <c r="BA76" s="237"/>
      <c r="BB76" s="154"/>
      <c r="BC76" s="322"/>
      <c r="BD76" s="302"/>
      <c r="BE76" s="302"/>
      <c r="BF76" s="302"/>
      <c r="BG76" s="323"/>
      <c r="BH76" s="330"/>
      <c r="BI76" s="302"/>
      <c r="BJ76" s="302"/>
      <c r="BK76" s="302"/>
      <c r="BL76" s="323"/>
      <c r="BM76" s="330"/>
      <c r="BN76" s="302"/>
      <c r="BO76" s="302"/>
      <c r="BP76" s="302"/>
      <c r="BQ76" s="323"/>
      <c r="BR76" s="330"/>
      <c r="BS76" s="302"/>
      <c r="BT76" s="302"/>
      <c r="BU76" s="302"/>
      <c r="BV76" s="302"/>
      <c r="BW76" s="302"/>
      <c r="BX76" s="302"/>
      <c r="BY76" s="303"/>
      <c r="BZ76" s="303"/>
      <c r="CA76" s="303"/>
      <c r="CB76" s="303"/>
      <c r="CC76" s="303"/>
      <c r="CD76" s="303"/>
      <c r="CE76" s="303"/>
      <c r="CF76" s="303"/>
      <c r="CG76" s="1481"/>
      <c r="CH76" s="1481"/>
      <c r="CI76" s="1481"/>
      <c r="CJ76" s="1481"/>
      <c r="CK76" s="1481"/>
      <c r="CL76" s="1481"/>
      <c r="CM76" s="1481"/>
      <c r="CN76" s="1481"/>
      <c r="CO76" s="1481"/>
      <c r="CP76" s="1481"/>
      <c r="CQ76" s="1481"/>
      <c r="CR76" s="1481"/>
      <c r="CS76" s="1481"/>
      <c r="CT76" s="1481"/>
      <c r="CU76" s="1481"/>
      <c r="CV76" s="1481"/>
      <c r="CW76" s="1481"/>
      <c r="CX76" s="1481"/>
      <c r="CY76" s="1481"/>
      <c r="CZ76" s="1481"/>
    </row>
    <row r="77" s="398" customFormat="true" ht="15" customHeight="true" x14ac:dyDescent="0.2">
      <c r="A77" s="720"/>
      <c r="B77" s="971"/>
      <c r="C77" s="810"/>
      <c r="D77" s="811"/>
      <c r="E77" s="811"/>
      <c r="F77" s="811"/>
      <c r="G77" s="812"/>
      <c r="H77" s="813"/>
      <c r="I77" s="811"/>
      <c r="J77" s="811"/>
      <c r="K77" s="811"/>
      <c r="L77" s="814"/>
      <c r="M77" s="815"/>
      <c r="N77" s="811"/>
      <c r="O77" s="811"/>
      <c r="P77" s="811"/>
      <c r="Q77" s="812"/>
      <c r="R77" s="813"/>
      <c r="S77" s="811"/>
      <c r="T77" s="811"/>
      <c r="U77" s="811"/>
      <c r="V77" s="811"/>
      <c r="W77" s="811"/>
      <c r="X77" s="811"/>
      <c r="Y77" s="811"/>
      <c r="Z77" s="811"/>
      <c r="AA77" s="811"/>
      <c r="AB77" s="811"/>
      <c r="AC77" s="811"/>
      <c r="AD77" s="811"/>
      <c r="AE77" s="811"/>
      <c r="AF77" s="1448"/>
      <c r="AG77" s="557"/>
      <c r="AH77" s="557"/>
      <c r="AI77" s="557"/>
      <c r="AJ77" s="557"/>
      <c r="AK77" s="557"/>
      <c r="AL77" s="557"/>
      <c r="AM77" s="557"/>
      <c r="AN77" s="557"/>
      <c r="AO77" s="557"/>
      <c r="AP77" s="557"/>
      <c r="AQ77" s="557"/>
      <c r="AR77" s="557"/>
      <c r="AS77" s="557"/>
      <c r="AT77" s="557"/>
      <c r="AU77" s="557"/>
      <c r="AV77" s="557"/>
      <c r="AW77" s="557"/>
      <c r="AX77" s="557"/>
      <c r="AY77" s="557"/>
      <c r="AZ77" s="216"/>
      <c r="BA77" s="237"/>
      <c r="BB77" s="154"/>
      <c r="BC77" s="322"/>
      <c r="BD77" s="302"/>
      <c r="BE77" s="302"/>
      <c r="BF77" s="302"/>
      <c r="BG77" s="323"/>
      <c r="BH77" s="330"/>
      <c r="BI77" s="302"/>
      <c r="BJ77" s="302"/>
      <c r="BK77" s="302"/>
      <c r="BL77" s="323"/>
      <c r="BM77" s="330"/>
      <c r="BN77" s="302"/>
      <c r="BO77" s="302"/>
      <c r="BP77" s="302"/>
      <c r="BQ77" s="323"/>
      <c r="BR77" s="330"/>
      <c r="BS77" s="302"/>
      <c r="BT77" s="302"/>
      <c r="BU77" s="302"/>
      <c r="BV77" s="302"/>
      <c r="BW77" s="302"/>
      <c r="BX77" s="302"/>
      <c r="BY77" s="303"/>
      <c r="BZ77" s="303"/>
      <c r="CA77" s="303"/>
      <c r="CB77" s="303"/>
      <c r="CC77" s="303"/>
      <c r="CD77" s="303"/>
      <c r="CE77" s="303"/>
      <c r="CF77" s="303"/>
      <c r="CG77" s="1481"/>
      <c r="CH77" s="1481"/>
      <c r="CI77" s="1481"/>
      <c r="CJ77" s="1481"/>
      <c r="CK77" s="1481"/>
      <c r="CL77" s="1481"/>
      <c r="CM77" s="1481"/>
      <c r="CN77" s="1481"/>
      <c r="CO77" s="1481"/>
      <c r="CP77" s="1481"/>
      <c r="CQ77" s="1481"/>
      <c r="CR77" s="1481"/>
      <c r="CS77" s="1481"/>
      <c r="CT77" s="1481"/>
      <c r="CU77" s="1481"/>
      <c r="CV77" s="1481"/>
      <c r="CW77" s="1481"/>
      <c r="CX77" s="1481"/>
      <c r="CY77" s="1481"/>
      <c r="CZ77" s="1481"/>
    </row>
    <row r="78" s="398" customFormat="true" ht="15" customHeight="true" x14ac:dyDescent="0.2">
      <c r="A78" s="720"/>
      <c r="B78" s="971"/>
      <c r="C78" s="810"/>
      <c r="D78" s="811"/>
      <c r="E78" s="811"/>
      <c r="F78" s="811"/>
      <c r="G78" s="812"/>
      <c r="H78" s="813"/>
      <c r="I78" s="811"/>
      <c r="J78" s="811"/>
      <c r="K78" s="811"/>
      <c r="L78" s="814"/>
      <c r="M78" s="815"/>
      <c r="N78" s="811"/>
      <c r="O78" s="811"/>
      <c r="P78" s="811"/>
      <c r="Q78" s="812"/>
      <c r="R78" s="813"/>
      <c r="S78" s="811"/>
      <c r="T78" s="811"/>
      <c r="U78" s="811"/>
      <c r="V78" s="811"/>
      <c r="W78" s="811"/>
      <c r="X78" s="811"/>
      <c r="Y78" s="811"/>
      <c r="Z78" s="811"/>
      <c r="AA78" s="811"/>
      <c r="AB78" s="811"/>
      <c r="AC78" s="811"/>
      <c r="AD78" s="811"/>
      <c r="AE78" s="811"/>
      <c r="AF78" s="1448"/>
      <c r="AG78" s="557"/>
      <c r="AH78" s="557"/>
      <c r="AI78" s="557"/>
      <c r="AJ78" s="557"/>
      <c r="AK78" s="557"/>
      <c r="AL78" s="557"/>
      <c r="AM78" s="557"/>
      <c r="AN78" s="557"/>
      <c r="AO78" s="557"/>
      <c r="AP78" s="557"/>
      <c r="AQ78" s="557"/>
      <c r="AR78" s="557"/>
      <c r="AS78" s="557"/>
      <c r="AT78" s="557"/>
      <c r="AU78" s="557"/>
      <c r="AV78" s="557"/>
      <c r="AW78" s="557"/>
      <c r="AX78" s="557"/>
      <c r="AY78" s="557"/>
      <c r="AZ78" s="216"/>
      <c r="BA78" s="237"/>
      <c r="BB78" s="154"/>
      <c r="BC78" s="322"/>
      <c r="BD78" s="302"/>
      <c r="BE78" s="302"/>
      <c r="BF78" s="302"/>
      <c r="BG78" s="323"/>
      <c r="BH78" s="330"/>
      <c r="BI78" s="302"/>
      <c r="BJ78" s="302"/>
      <c r="BK78" s="302"/>
      <c r="BL78" s="323"/>
      <c r="BM78" s="330"/>
      <c r="BN78" s="302"/>
      <c r="BO78" s="302"/>
      <c r="BP78" s="302"/>
      <c r="BQ78" s="323"/>
      <c r="BR78" s="330"/>
      <c r="BS78" s="302"/>
      <c r="BT78" s="302"/>
      <c r="BU78" s="302"/>
      <c r="BV78" s="302"/>
      <c r="BW78" s="302"/>
      <c r="BX78" s="302"/>
      <c r="BY78" s="303"/>
      <c r="BZ78" s="303"/>
      <c r="CA78" s="303"/>
      <c r="CB78" s="303"/>
      <c r="CC78" s="303"/>
      <c r="CD78" s="303"/>
      <c r="CE78" s="303"/>
      <c r="CF78" s="303"/>
      <c r="CG78" s="1481"/>
      <c r="CH78" s="1481"/>
      <c r="CI78" s="1481"/>
      <c r="CJ78" s="1481"/>
      <c r="CK78" s="1481"/>
      <c r="CL78" s="1481"/>
      <c r="CM78" s="1481"/>
      <c r="CN78" s="1481"/>
      <c r="CO78" s="1481"/>
      <c r="CP78" s="1481"/>
      <c r="CQ78" s="1481"/>
      <c r="CR78" s="1481"/>
      <c r="CS78" s="1481"/>
      <c r="CT78" s="1481"/>
      <c r="CU78" s="1481"/>
      <c r="CV78" s="1481"/>
      <c r="CW78" s="1481"/>
      <c r="CX78" s="1481"/>
      <c r="CY78" s="1481"/>
      <c r="CZ78" s="1481"/>
    </row>
    <row r="79" s="398" customFormat="true" ht="15" customHeight="true" x14ac:dyDescent="0.2">
      <c r="A79" s="720"/>
      <c r="B79" s="971"/>
      <c r="C79" s="810"/>
      <c r="D79" s="811"/>
      <c r="E79" s="811"/>
      <c r="F79" s="811"/>
      <c r="G79" s="812"/>
      <c r="H79" s="813"/>
      <c r="I79" s="811"/>
      <c r="J79" s="811"/>
      <c r="K79" s="811"/>
      <c r="L79" s="814"/>
      <c r="M79" s="815"/>
      <c r="N79" s="811"/>
      <c r="O79" s="811"/>
      <c r="P79" s="811"/>
      <c r="Q79" s="812"/>
      <c r="R79" s="813"/>
      <c r="S79" s="811"/>
      <c r="T79" s="811"/>
      <c r="U79" s="811"/>
      <c r="V79" s="811"/>
      <c r="W79" s="811"/>
      <c r="X79" s="811"/>
      <c r="Y79" s="811"/>
      <c r="Z79" s="811"/>
      <c r="AA79" s="811"/>
      <c r="AB79" s="811"/>
      <c r="AC79" s="811"/>
      <c r="AD79" s="811"/>
      <c r="AE79" s="811"/>
      <c r="AF79" s="1448"/>
      <c r="AG79" s="557"/>
      <c r="AH79" s="557"/>
      <c r="AI79" s="557"/>
      <c r="AJ79" s="557"/>
      <c r="AK79" s="557"/>
      <c r="AL79" s="557"/>
      <c r="AM79" s="557"/>
      <c r="AN79" s="557"/>
      <c r="AO79" s="557"/>
      <c r="AP79" s="557"/>
      <c r="AQ79" s="557"/>
      <c r="AR79" s="557"/>
      <c r="AS79" s="557"/>
      <c r="AT79" s="557"/>
      <c r="AU79" s="557"/>
      <c r="AV79" s="557"/>
      <c r="AW79" s="557"/>
      <c r="AX79" s="557"/>
      <c r="AY79" s="557"/>
      <c r="AZ79" s="216"/>
      <c r="BA79" s="237"/>
      <c r="BB79" s="154"/>
      <c r="BC79" s="322"/>
      <c r="BD79" s="302"/>
      <c r="BE79" s="302"/>
      <c r="BF79" s="302"/>
      <c r="BG79" s="323"/>
      <c r="BH79" s="330"/>
      <c r="BI79" s="302"/>
      <c r="BJ79" s="302"/>
      <c r="BK79" s="302"/>
      <c r="BL79" s="323"/>
      <c r="BM79" s="330"/>
      <c r="BN79" s="302"/>
      <c r="BO79" s="302"/>
      <c r="BP79" s="302"/>
      <c r="BQ79" s="323"/>
      <c r="BR79" s="330"/>
      <c r="BS79" s="302"/>
      <c r="BT79" s="302"/>
      <c r="BU79" s="302"/>
      <c r="BV79" s="302"/>
      <c r="BW79" s="302"/>
      <c r="BX79" s="302"/>
      <c r="BY79" s="303"/>
      <c r="BZ79" s="303"/>
      <c r="CA79" s="303"/>
      <c r="CB79" s="303"/>
      <c r="CC79" s="303"/>
      <c r="CD79" s="303"/>
      <c r="CE79" s="303"/>
      <c r="CF79" s="303"/>
      <c r="CG79" s="1481"/>
      <c r="CH79" s="1481"/>
      <c r="CI79" s="1481"/>
      <c r="CJ79" s="1481"/>
      <c r="CK79" s="1481"/>
      <c r="CL79" s="1481"/>
      <c r="CM79" s="1481"/>
      <c r="CN79" s="1481"/>
      <c r="CO79" s="1481"/>
      <c r="CP79" s="1481"/>
      <c r="CQ79" s="1481"/>
      <c r="CR79" s="1481"/>
      <c r="CS79" s="1481"/>
      <c r="CT79" s="1481"/>
      <c r="CU79" s="1481"/>
      <c r="CV79" s="1481"/>
      <c r="CW79" s="1481"/>
      <c r="CX79" s="1481"/>
      <c r="CY79" s="1481"/>
      <c r="CZ79" s="1481"/>
    </row>
    <row r="80" s="398" customFormat="true" ht="15" customHeight="true" x14ac:dyDescent="0.2">
      <c r="A80" s="720"/>
      <c r="B80" s="971"/>
      <c r="C80" s="810"/>
      <c r="D80" s="811"/>
      <c r="E80" s="811"/>
      <c r="F80" s="811"/>
      <c r="G80" s="812"/>
      <c r="H80" s="813"/>
      <c r="I80" s="811"/>
      <c r="J80" s="811"/>
      <c r="K80" s="811"/>
      <c r="L80" s="814"/>
      <c r="M80" s="815"/>
      <c r="N80" s="811"/>
      <c r="O80" s="811"/>
      <c r="P80" s="811"/>
      <c r="Q80" s="812"/>
      <c r="R80" s="813"/>
      <c r="S80" s="811"/>
      <c r="T80" s="811"/>
      <c r="U80" s="811"/>
      <c r="V80" s="811"/>
      <c r="W80" s="811"/>
      <c r="X80" s="811"/>
      <c r="Y80" s="811"/>
      <c r="Z80" s="811"/>
      <c r="AA80" s="811"/>
      <c r="AB80" s="811"/>
      <c r="AC80" s="811"/>
      <c r="AD80" s="811"/>
      <c r="AE80" s="811"/>
      <c r="AF80" s="1448"/>
      <c r="AG80" s="557"/>
      <c r="AH80" s="557"/>
      <c r="AI80" s="557"/>
      <c r="AJ80" s="557"/>
      <c r="AK80" s="557"/>
      <c r="AL80" s="557"/>
      <c r="AM80" s="557"/>
      <c r="AN80" s="557"/>
      <c r="AO80" s="557"/>
      <c r="AP80" s="557"/>
      <c r="AQ80" s="557"/>
      <c r="AR80" s="557"/>
      <c r="AS80" s="557"/>
      <c r="AT80" s="557"/>
      <c r="AU80" s="557"/>
      <c r="AV80" s="557"/>
      <c r="AW80" s="557"/>
      <c r="AX80" s="557"/>
      <c r="AY80" s="557"/>
      <c r="AZ80" s="216"/>
      <c r="BA80" s="237"/>
      <c r="BB80" s="154"/>
      <c r="BC80" s="322"/>
      <c r="BD80" s="302"/>
      <c r="BE80" s="302"/>
      <c r="BF80" s="302"/>
      <c r="BG80" s="323"/>
      <c r="BH80" s="330"/>
      <c r="BI80" s="302"/>
      <c r="BJ80" s="302"/>
      <c r="BK80" s="302"/>
      <c r="BL80" s="323"/>
      <c r="BM80" s="330"/>
      <c r="BN80" s="302"/>
      <c r="BO80" s="302"/>
      <c r="BP80" s="302"/>
      <c r="BQ80" s="323"/>
      <c r="BR80" s="330"/>
      <c r="BS80" s="302"/>
      <c r="BT80" s="302"/>
      <c r="BU80" s="302"/>
      <c r="BV80" s="302"/>
      <c r="BW80" s="302"/>
      <c r="BX80" s="302"/>
      <c r="BY80" s="303"/>
      <c r="BZ80" s="303"/>
      <c r="CA80" s="303"/>
      <c r="CB80" s="303"/>
      <c r="CC80" s="303"/>
      <c r="CD80" s="303"/>
      <c r="CE80" s="303"/>
      <c r="CF80" s="303"/>
      <c r="CG80" s="1481"/>
      <c r="CH80" s="1481"/>
      <c r="CI80" s="1481"/>
      <c r="CJ80" s="1481"/>
      <c r="CK80" s="1481"/>
      <c r="CL80" s="1481"/>
      <c r="CM80" s="1481"/>
      <c r="CN80" s="1481"/>
      <c r="CO80" s="1481"/>
      <c r="CP80" s="1481"/>
      <c r="CQ80" s="1481"/>
      <c r="CR80" s="1481"/>
      <c r="CS80" s="1481"/>
      <c r="CT80" s="1481"/>
      <c r="CU80" s="1481"/>
      <c r="CV80" s="1481"/>
      <c r="CW80" s="1481"/>
      <c r="CX80" s="1481"/>
      <c r="CY80" s="1481"/>
      <c r="CZ80" s="1481"/>
    </row>
    <row r="81" s="398" customFormat="true" ht="15" customHeight="true" x14ac:dyDescent="0.2">
      <c r="A81" s="720"/>
      <c r="B81" s="971"/>
      <c r="C81" s="810"/>
      <c r="D81" s="811"/>
      <c r="E81" s="811"/>
      <c r="F81" s="811"/>
      <c r="G81" s="812"/>
      <c r="H81" s="813"/>
      <c r="I81" s="811"/>
      <c r="J81" s="811"/>
      <c r="K81" s="811"/>
      <c r="L81" s="814"/>
      <c r="M81" s="815"/>
      <c r="N81" s="811"/>
      <c r="O81" s="811"/>
      <c r="P81" s="811"/>
      <c r="Q81" s="812"/>
      <c r="R81" s="813"/>
      <c r="S81" s="811"/>
      <c r="T81" s="811"/>
      <c r="U81" s="811"/>
      <c r="V81" s="811"/>
      <c r="W81" s="811"/>
      <c r="X81" s="811"/>
      <c r="Y81" s="811"/>
      <c r="Z81" s="811"/>
      <c r="AA81" s="811"/>
      <c r="AB81" s="811"/>
      <c r="AC81" s="811"/>
      <c r="AD81" s="811"/>
      <c r="AE81" s="811"/>
      <c r="AF81" s="1448"/>
      <c r="AG81" s="557"/>
      <c r="AH81" s="557"/>
      <c r="AI81" s="557"/>
      <c r="AJ81" s="557"/>
      <c r="AK81" s="557"/>
      <c r="AL81" s="557"/>
      <c r="AM81" s="557"/>
      <c r="AN81" s="557"/>
      <c r="AO81" s="557"/>
      <c r="AP81" s="557"/>
      <c r="AQ81" s="557"/>
      <c r="AR81" s="557"/>
      <c r="AS81" s="557"/>
      <c r="AT81" s="557"/>
      <c r="AU81" s="557"/>
      <c r="AV81" s="557"/>
      <c r="AW81" s="557"/>
      <c r="AX81" s="557"/>
      <c r="AY81" s="557"/>
      <c r="AZ81" s="216"/>
      <c r="BA81" s="237"/>
      <c r="BB81" s="154"/>
      <c r="BC81" s="322"/>
      <c r="BD81" s="302"/>
      <c r="BE81" s="302"/>
      <c r="BF81" s="302"/>
      <c r="BG81" s="323"/>
      <c r="BH81" s="330"/>
      <c r="BI81" s="302"/>
      <c r="BJ81" s="302"/>
      <c r="BK81" s="302"/>
      <c r="BL81" s="323"/>
      <c r="BM81" s="330"/>
      <c r="BN81" s="302"/>
      <c r="BO81" s="302"/>
      <c r="BP81" s="302"/>
      <c r="BQ81" s="323"/>
      <c r="BR81" s="330"/>
      <c r="BS81" s="302"/>
      <c r="BT81" s="302"/>
      <c r="BU81" s="302"/>
      <c r="BV81" s="302"/>
      <c r="BW81" s="302"/>
      <c r="BX81" s="302"/>
      <c r="BY81" s="303"/>
      <c r="BZ81" s="303"/>
      <c r="CA81" s="303"/>
      <c r="CB81" s="303"/>
      <c r="CC81" s="303"/>
      <c r="CD81" s="303"/>
      <c r="CE81" s="303"/>
      <c r="CF81" s="303"/>
      <c r="CG81" s="1481"/>
      <c r="CH81" s="1481"/>
      <c r="CI81" s="1481"/>
      <c r="CJ81" s="1481"/>
      <c r="CK81" s="1481"/>
      <c r="CL81" s="1481"/>
      <c r="CM81" s="1481"/>
      <c r="CN81" s="1481"/>
      <c r="CO81" s="1481"/>
      <c r="CP81" s="1481"/>
      <c r="CQ81" s="1481"/>
      <c r="CR81" s="1481"/>
      <c r="CS81" s="1481"/>
      <c r="CT81" s="1481"/>
      <c r="CU81" s="1481"/>
      <c r="CV81" s="1481"/>
      <c r="CW81" s="1481"/>
      <c r="CX81" s="1481"/>
      <c r="CY81" s="1481"/>
      <c r="CZ81" s="1481"/>
    </row>
    <row r="82" s="398" customFormat="true" ht="15" customHeight="true" x14ac:dyDescent="0.2">
      <c r="A82" s="720"/>
      <c r="B82" s="971"/>
      <c r="C82" s="810"/>
      <c r="D82" s="811"/>
      <c r="E82" s="811"/>
      <c r="F82" s="811"/>
      <c r="G82" s="812"/>
      <c r="H82" s="813"/>
      <c r="I82" s="811"/>
      <c r="J82" s="811"/>
      <c r="K82" s="811"/>
      <c r="L82" s="814"/>
      <c r="M82" s="815"/>
      <c r="N82" s="811"/>
      <c r="O82" s="811"/>
      <c r="P82" s="811"/>
      <c r="Q82" s="812"/>
      <c r="R82" s="813"/>
      <c r="S82" s="811"/>
      <c r="T82" s="811"/>
      <c r="U82" s="811"/>
      <c r="V82" s="811"/>
      <c r="W82" s="811"/>
      <c r="X82" s="811"/>
      <c r="Y82" s="811"/>
      <c r="Z82" s="811"/>
      <c r="AA82" s="811"/>
      <c r="AB82" s="811"/>
      <c r="AC82" s="811"/>
      <c r="AD82" s="811"/>
      <c r="AE82" s="811"/>
      <c r="AF82" s="1448"/>
      <c r="AG82" s="557"/>
      <c r="AH82" s="557"/>
      <c r="AI82" s="557"/>
      <c r="AJ82" s="557"/>
      <c r="AK82" s="557"/>
      <c r="AL82" s="557"/>
      <c r="AM82" s="557"/>
      <c r="AN82" s="557"/>
      <c r="AO82" s="557"/>
      <c r="AP82" s="557"/>
      <c r="AQ82" s="557"/>
      <c r="AR82" s="557"/>
      <c r="AS82" s="557"/>
      <c r="AT82" s="557"/>
      <c r="AU82" s="557"/>
      <c r="AV82" s="557"/>
      <c r="AW82" s="557"/>
      <c r="AX82" s="557"/>
      <c r="AY82" s="557"/>
      <c r="AZ82" s="216"/>
      <c r="BA82" s="237"/>
      <c r="BB82" s="154"/>
      <c r="BC82" s="322"/>
      <c r="BD82" s="302"/>
      <c r="BE82" s="302"/>
      <c r="BF82" s="302"/>
      <c r="BG82" s="323"/>
      <c r="BH82" s="330"/>
      <c r="BI82" s="302"/>
      <c r="BJ82" s="302"/>
      <c r="BK82" s="302"/>
      <c r="BL82" s="323"/>
      <c r="BM82" s="330"/>
      <c r="BN82" s="302"/>
      <c r="BO82" s="302"/>
      <c r="BP82" s="302"/>
      <c r="BQ82" s="323"/>
      <c r="BR82" s="330"/>
      <c r="BS82" s="302"/>
      <c r="BT82" s="302"/>
      <c r="BU82" s="302"/>
      <c r="BV82" s="302"/>
      <c r="BW82" s="302"/>
      <c r="BX82" s="302"/>
      <c r="BY82" s="303"/>
      <c r="BZ82" s="303"/>
      <c r="CA82" s="303"/>
      <c r="CB82" s="303"/>
      <c r="CC82" s="303"/>
      <c r="CD82" s="303"/>
      <c r="CE82" s="303"/>
      <c r="CF82" s="303"/>
      <c r="CG82" s="1481"/>
      <c r="CH82" s="1481"/>
      <c r="CI82" s="1481"/>
      <c r="CJ82" s="1481"/>
      <c r="CK82" s="1481"/>
      <c r="CL82" s="1481"/>
      <c r="CM82" s="1481"/>
      <c r="CN82" s="1481"/>
      <c r="CO82" s="1481"/>
      <c r="CP82" s="1481"/>
      <c r="CQ82" s="1481"/>
      <c r="CR82" s="1481"/>
      <c r="CS82" s="1481"/>
      <c r="CT82" s="1481"/>
      <c r="CU82" s="1481"/>
      <c r="CV82" s="1481"/>
      <c r="CW82" s="1481"/>
      <c r="CX82" s="1481"/>
      <c r="CY82" s="1481"/>
      <c r="CZ82" s="1481"/>
    </row>
    <row r="83" s="398" customFormat="true" ht="15" customHeight="true" x14ac:dyDescent="0.2">
      <c r="A83" s="720"/>
      <c r="B83" s="971"/>
      <c r="C83" s="810"/>
      <c r="D83" s="811"/>
      <c r="E83" s="811"/>
      <c r="F83" s="811"/>
      <c r="G83" s="812"/>
      <c r="H83" s="813"/>
      <c r="I83" s="811"/>
      <c r="J83" s="811"/>
      <c r="K83" s="811"/>
      <c r="L83" s="814"/>
      <c r="M83" s="815"/>
      <c r="N83" s="811"/>
      <c r="O83" s="811"/>
      <c r="P83" s="811"/>
      <c r="Q83" s="812"/>
      <c r="R83" s="813"/>
      <c r="S83" s="811"/>
      <c r="T83" s="811"/>
      <c r="U83" s="811"/>
      <c r="V83" s="811"/>
      <c r="W83" s="811"/>
      <c r="X83" s="811"/>
      <c r="Y83" s="811"/>
      <c r="Z83" s="811"/>
      <c r="AA83" s="811"/>
      <c r="AB83" s="811"/>
      <c r="AC83" s="811"/>
      <c r="AD83" s="811"/>
      <c r="AE83" s="811"/>
      <c r="AF83" s="1448"/>
      <c r="AG83" s="557"/>
      <c r="AH83" s="557"/>
      <c r="AI83" s="557"/>
      <c r="AJ83" s="557"/>
      <c r="AK83" s="557"/>
      <c r="AL83" s="557"/>
      <c r="AM83" s="557"/>
      <c r="AN83" s="557"/>
      <c r="AO83" s="557"/>
      <c r="AP83" s="557"/>
      <c r="AQ83" s="557"/>
      <c r="AR83" s="557"/>
      <c r="AS83" s="557"/>
      <c r="AT83" s="557"/>
      <c r="AU83" s="557"/>
      <c r="AV83" s="557"/>
      <c r="AW83" s="557"/>
      <c r="AX83" s="557"/>
      <c r="AY83" s="557"/>
      <c r="AZ83" s="216"/>
      <c r="BA83" s="237"/>
      <c r="BB83" s="154"/>
      <c r="BC83" s="322"/>
      <c r="BD83" s="302"/>
      <c r="BE83" s="302"/>
      <c r="BF83" s="302"/>
      <c r="BG83" s="323"/>
      <c r="BH83" s="330"/>
      <c r="BI83" s="302"/>
      <c r="BJ83" s="302"/>
      <c r="BK83" s="302"/>
      <c r="BL83" s="323"/>
      <c r="BM83" s="330"/>
      <c r="BN83" s="302"/>
      <c r="BO83" s="302"/>
      <c r="BP83" s="302"/>
      <c r="BQ83" s="323"/>
      <c r="BR83" s="330"/>
      <c r="BS83" s="302"/>
      <c r="BT83" s="302"/>
      <c r="BU83" s="302"/>
      <c r="BV83" s="302"/>
      <c r="BW83" s="302"/>
      <c r="BX83" s="302"/>
      <c r="BY83" s="303"/>
      <c r="BZ83" s="303"/>
      <c r="CA83" s="303"/>
      <c r="CB83" s="303"/>
      <c r="CC83" s="303"/>
      <c r="CD83" s="303"/>
      <c r="CE83" s="303"/>
      <c r="CF83" s="303"/>
      <c r="CG83" s="1481"/>
      <c r="CH83" s="1481"/>
      <c r="CI83" s="1481"/>
      <c r="CJ83" s="1481"/>
      <c r="CK83" s="1481"/>
      <c r="CL83" s="1481"/>
      <c r="CM83" s="1481"/>
      <c r="CN83" s="1481"/>
      <c r="CO83" s="1481"/>
      <c r="CP83" s="1481"/>
      <c r="CQ83" s="1481"/>
      <c r="CR83" s="1481"/>
      <c r="CS83" s="1481"/>
      <c r="CT83" s="1481"/>
      <c r="CU83" s="1481"/>
      <c r="CV83" s="1481"/>
      <c r="CW83" s="1481"/>
      <c r="CX83" s="1481"/>
      <c r="CY83" s="1481"/>
      <c r="CZ83" s="1481"/>
    </row>
    <row r="84" s="398" customFormat="true" ht="15" customHeight="true" x14ac:dyDescent="0.2">
      <c r="A84" s="720"/>
      <c r="B84" s="971"/>
      <c r="C84" s="810"/>
      <c r="D84" s="811"/>
      <c r="E84" s="811"/>
      <c r="F84" s="811"/>
      <c r="G84" s="812"/>
      <c r="H84" s="813"/>
      <c r="I84" s="811"/>
      <c r="J84" s="811"/>
      <c r="K84" s="811"/>
      <c r="L84" s="814"/>
      <c r="M84" s="815"/>
      <c r="N84" s="811"/>
      <c r="O84" s="811"/>
      <c r="P84" s="811"/>
      <c r="Q84" s="812"/>
      <c r="R84" s="813"/>
      <c r="S84" s="811"/>
      <c r="T84" s="811"/>
      <c r="U84" s="811"/>
      <c r="V84" s="811"/>
      <c r="W84" s="811"/>
      <c r="X84" s="811"/>
      <c r="Y84" s="811"/>
      <c r="Z84" s="811"/>
      <c r="AA84" s="811"/>
      <c r="AB84" s="811"/>
      <c r="AC84" s="811"/>
      <c r="AD84" s="811"/>
      <c r="AE84" s="811"/>
      <c r="AF84" s="1448"/>
      <c r="AG84" s="557"/>
      <c r="AH84" s="557"/>
      <c r="AI84" s="557"/>
      <c r="AJ84" s="557"/>
      <c r="AK84" s="557"/>
      <c r="AL84" s="557"/>
      <c r="AM84" s="557"/>
      <c r="AN84" s="557"/>
      <c r="AO84" s="557"/>
      <c r="AP84" s="557"/>
      <c r="AQ84" s="557"/>
      <c r="AR84" s="557"/>
      <c r="AS84" s="557"/>
      <c r="AT84" s="557"/>
      <c r="AU84" s="557"/>
      <c r="AV84" s="557"/>
      <c r="AW84" s="557"/>
      <c r="AX84" s="557"/>
      <c r="AY84" s="557"/>
      <c r="AZ84" s="216"/>
      <c r="BA84" s="237"/>
      <c r="BB84" s="154"/>
      <c r="BC84" s="322"/>
      <c r="BD84" s="302"/>
      <c r="BE84" s="302"/>
      <c r="BF84" s="302"/>
      <c r="BG84" s="323"/>
      <c r="BH84" s="330"/>
      <c r="BI84" s="302"/>
      <c r="BJ84" s="302"/>
      <c r="BK84" s="302"/>
      <c r="BL84" s="323"/>
      <c r="BM84" s="330"/>
      <c r="BN84" s="302"/>
      <c r="BO84" s="302"/>
      <c r="BP84" s="302"/>
      <c r="BQ84" s="323"/>
      <c r="BR84" s="330"/>
      <c r="BS84" s="302"/>
      <c r="BT84" s="302"/>
      <c r="BU84" s="302"/>
      <c r="BV84" s="302"/>
      <c r="BW84" s="302"/>
      <c r="BX84" s="302"/>
      <c r="BY84" s="303"/>
      <c r="BZ84" s="303"/>
      <c r="CA84" s="303"/>
      <c r="CB84" s="303"/>
      <c r="CC84" s="303"/>
      <c r="CD84" s="303"/>
      <c r="CE84" s="303"/>
      <c r="CF84" s="303"/>
      <c r="CG84" s="1481"/>
      <c r="CH84" s="1481"/>
      <c r="CI84" s="1481"/>
      <c r="CJ84" s="1481"/>
      <c r="CK84" s="1481"/>
      <c r="CL84" s="1481"/>
      <c r="CM84" s="1481"/>
      <c r="CN84" s="1481"/>
      <c r="CO84" s="1481"/>
      <c r="CP84" s="1481"/>
      <c r="CQ84" s="1481"/>
      <c r="CR84" s="1481"/>
      <c r="CS84" s="1481"/>
      <c r="CT84" s="1481"/>
      <c r="CU84" s="1481"/>
      <c r="CV84" s="1481"/>
      <c r="CW84" s="1481"/>
      <c r="CX84" s="1481"/>
      <c r="CY84" s="1481"/>
      <c r="CZ84" s="1481"/>
    </row>
    <row r="85" s="398" customFormat="true" ht="15" customHeight="true" x14ac:dyDescent="0.2">
      <c r="A85" s="720"/>
      <c r="B85" s="971"/>
      <c r="C85" s="810"/>
      <c r="D85" s="811"/>
      <c r="E85" s="811"/>
      <c r="F85" s="811"/>
      <c r="G85" s="812"/>
      <c r="H85" s="813"/>
      <c r="I85" s="811"/>
      <c r="J85" s="811"/>
      <c r="K85" s="811"/>
      <c r="L85" s="814"/>
      <c r="M85" s="815"/>
      <c r="N85" s="811"/>
      <c r="O85" s="811"/>
      <c r="P85" s="811"/>
      <c r="Q85" s="812"/>
      <c r="R85" s="813"/>
      <c r="S85" s="811"/>
      <c r="T85" s="811"/>
      <c r="U85" s="811"/>
      <c r="V85" s="811"/>
      <c r="W85" s="811"/>
      <c r="X85" s="811"/>
      <c r="Y85" s="811"/>
      <c r="Z85" s="811"/>
      <c r="AA85" s="811"/>
      <c r="AB85" s="811"/>
      <c r="AC85" s="811"/>
      <c r="AD85" s="811"/>
      <c r="AE85" s="811"/>
      <c r="AF85" s="1448"/>
      <c r="AG85" s="557"/>
      <c r="AH85" s="557"/>
      <c r="AI85" s="557"/>
      <c r="AJ85" s="557"/>
      <c r="AK85" s="557"/>
      <c r="AL85" s="557"/>
      <c r="AM85" s="557"/>
      <c r="AN85" s="557"/>
      <c r="AO85" s="557"/>
      <c r="AP85" s="557"/>
      <c r="AQ85" s="557"/>
      <c r="AR85" s="557"/>
      <c r="AS85" s="557"/>
      <c r="AT85" s="557"/>
      <c r="AU85" s="557"/>
      <c r="AV85" s="557"/>
      <c r="AW85" s="557"/>
      <c r="AX85" s="557"/>
      <c r="AY85" s="557"/>
      <c r="AZ85" s="216"/>
      <c r="BA85" s="237"/>
      <c r="BB85" s="154"/>
      <c r="BC85" s="322"/>
      <c r="BD85" s="302"/>
      <c r="BE85" s="302"/>
      <c r="BF85" s="302"/>
      <c r="BG85" s="323"/>
      <c r="BH85" s="330"/>
      <c r="BI85" s="302"/>
      <c r="BJ85" s="302"/>
      <c r="BK85" s="302"/>
      <c r="BL85" s="323"/>
      <c r="BM85" s="330"/>
      <c r="BN85" s="302"/>
      <c r="BO85" s="302"/>
      <c r="BP85" s="302"/>
      <c r="BQ85" s="323"/>
      <c r="BR85" s="330"/>
      <c r="BS85" s="302"/>
      <c r="BT85" s="302"/>
      <c r="BU85" s="302"/>
      <c r="BV85" s="302"/>
      <c r="BW85" s="302"/>
      <c r="BX85" s="302"/>
      <c r="BY85" s="303"/>
      <c r="BZ85" s="303"/>
      <c r="CA85" s="303"/>
      <c r="CB85" s="303"/>
      <c r="CC85" s="303"/>
      <c r="CD85" s="303"/>
      <c r="CE85" s="303"/>
      <c r="CF85" s="303"/>
      <c r="CG85" s="1481"/>
      <c r="CH85" s="1481"/>
      <c r="CI85" s="1481"/>
      <c r="CJ85" s="1481"/>
      <c r="CK85" s="1481"/>
      <c r="CL85" s="1481"/>
      <c r="CM85" s="1481"/>
      <c r="CN85" s="1481"/>
      <c r="CO85" s="1481"/>
      <c r="CP85" s="1481"/>
      <c r="CQ85" s="1481"/>
      <c r="CR85" s="1481"/>
      <c r="CS85" s="1481"/>
      <c r="CT85" s="1481"/>
      <c r="CU85" s="1481"/>
      <c r="CV85" s="1481"/>
      <c r="CW85" s="1481"/>
      <c r="CX85" s="1481"/>
      <c r="CY85" s="1481"/>
      <c r="CZ85" s="1481"/>
    </row>
    <row r="86" s="398" customFormat="true" ht="15" customHeight="true" x14ac:dyDescent="0.2">
      <c r="A86" s="721"/>
      <c r="B86" s="972"/>
      <c r="C86" s="816"/>
      <c r="D86" s="817"/>
      <c r="E86" s="817"/>
      <c r="F86" s="817"/>
      <c r="G86" s="818"/>
      <c r="H86" s="819"/>
      <c r="I86" s="817"/>
      <c r="J86" s="817"/>
      <c r="K86" s="817"/>
      <c r="L86" s="820"/>
      <c r="M86" s="821"/>
      <c r="N86" s="817"/>
      <c r="O86" s="817"/>
      <c r="P86" s="817"/>
      <c r="Q86" s="818"/>
      <c r="R86" s="819"/>
      <c r="S86" s="817"/>
      <c r="T86" s="817"/>
      <c r="U86" s="817"/>
      <c r="V86" s="817"/>
      <c r="W86" s="817"/>
      <c r="X86" s="817"/>
      <c r="Y86" s="817"/>
      <c r="Z86" s="817"/>
      <c r="AA86" s="817"/>
      <c r="AB86" s="817"/>
      <c r="AC86" s="817"/>
      <c r="AD86" s="817"/>
      <c r="AE86" s="817"/>
      <c r="AF86" s="1449"/>
      <c r="AG86" s="557"/>
      <c r="AH86" s="557"/>
      <c r="AI86" s="557"/>
      <c r="AJ86" s="557"/>
      <c r="AK86" s="557"/>
      <c r="AL86" s="557"/>
      <c r="AM86" s="557"/>
      <c r="AN86" s="557"/>
      <c r="AO86" s="557"/>
      <c r="AP86" s="557"/>
      <c r="AQ86" s="557"/>
      <c r="AR86" s="557"/>
      <c r="AS86" s="557"/>
      <c r="AT86" s="557"/>
      <c r="AU86" s="557"/>
      <c r="AV86" s="557"/>
      <c r="AW86" s="557"/>
      <c r="AX86" s="557"/>
      <c r="AY86" s="557"/>
      <c r="AZ86" s="216"/>
      <c r="BA86" s="237"/>
      <c r="BB86" s="154"/>
      <c r="BC86" s="322"/>
      <c r="BD86" s="302"/>
      <c r="BE86" s="302"/>
      <c r="BF86" s="302"/>
      <c r="BG86" s="323"/>
      <c r="BH86" s="330"/>
      <c r="BI86" s="302"/>
      <c r="BJ86" s="302"/>
      <c r="BK86" s="302"/>
      <c r="BL86" s="323"/>
      <c r="BM86" s="330"/>
      <c r="BN86" s="302"/>
      <c r="BO86" s="302"/>
      <c r="BP86" s="302"/>
      <c r="BQ86" s="323"/>
      <c r="BR86" s="330"/>
      <c r="BS86" s="302"/>
      <c r="BT86" s="302"/>
      <c r="BU86" s="302"/>
      <c r="BV86" s="302"/>
      <c r="BW86" s="302"/>
      <c r="BX86" s="302"/>
      <c r="BY86" s="303"/>
      <c r="BZ86" s="303"/>
      <c r="CA86" s="303"/>
      <c r="CB86" s="303"/>
      <c r="CC86" s="303"/>
      <c r="CD86" s="303"/>
      <c r="CE86" s="303"/>
      <c r="CF86" s="303"/>
      <c r="CG86" s="1481"/>
      <c r="CH86" s="1481"/>
      <c r="CI86" s="1481"/>
      <c r="CJ86" s="1481"/>
      <c r="CK86" s="1481"/>
      <c r="CL86" s="1481"/>
      <c r="CM86" s="1481"/>
      <c r="CN86" s="1481"/>
      <c r="CO86" s="1481"/>
      <c r="CP86" s="1481"/>
      <c r="CQ86" s="1481"/>
      <c r="CR86" s="1481"/>
      <c r="CS86" s="1481"/>
      <c r="CT86" s="1481"/>
      <c r="CU86" s="1481"/>
      <c r="CV86" s="1481"/>
      <c r="CW86" s="1481"/>
      <c r="CX86" s="1481"/>
      <c r="CY86" s="1481"/>
      <c r="CZ86" s="1481"/>
    </row>
    <row r="87" s="398" customFormat="true" ht="15" customHeight="true" x14ac:dyDescent="0.2">
      <c r="A87" s="722"/>
      <c r="B87" s="745"/>
      <c r="C87" s="822"/>
      <c r="D87" s="823"/>
      <c r="E87" s="823"/>
      <c r="F87" s="823"/>
      <c r="G87" s="824"/>
      <c r="H87" s="825"/>
      <c r="I87" s="823"/>
      <c r="J87" s="823"/>
      <c r="K87" s="823"/>
      <c r="L87" s="826"/>
      <c r="M87" s="827"/>
      <c r="N87" s="823"/>
      <c r="O87" s="823"/>
      <c r="P87" s="823"/>
      <c r="Q87" s="824"/>
      <c r="R87" s="825"/>
      <c r="S87" s="823"/>
      <c r="T87" s="823"/>
      <c r="U87" s="823"/>
      <c r="V87" s="823"/>
      <c r="W87" s="823"/>
      <c r="X87" s="823"/>
      <c r="Y87" s="823"/>
      <c r="Z87" s="823"/>
      <c r="AA87" s="823"/>
      <c r="AB87" s="828"/>
      <c r="AC87" s="796"/>
      <c r="AD87" s="796"/>
      <c r="AE87" s="796"/>
      <c r="AF87" s="838"/>
      <c r="AG87" s="557"/>
      <c r="AH87" s="557"/>
      <c r="AI87" s="557"/>
      <c r="AJ87" s="557"/>
      <c r="AK87" s="557"/>
      <c r="AL87" s="557"/>
      <c r="AM87" s="557"/>
      <c r="AN87" s="557"/>
      <c r="AO87" s="557"/>
      <c r="AP87" s="557"/>
      <c r="AQ87" s="557"/>
      <c r="AR87" s="557"/>
      <c r="AS87" s="557"/>
      <c r="AT87" s="557"/>
      <c r="AU87" s="557"/>
      <c r="AV87" s="557"/>
      <c r="AW87" s="557"/>
      <c r="AX87" s="557"/>
      <c r="AY87" s="557"/>
      <c r="AZ87" s="216"/>
      <c r="BA87" s="237"/>
      <c r="BB87" s="154"/>
      <c r="BC87" s="322"/>
      <c r="BD87" s="302"/>
      <c r="BE87" s="302"/>
      <c r="BF87" s="302"/>
      <c r="BG87" s="323"/>
      <c r="BH87" s="330"/>
      <c r="BI87" s="302"/>
      <c r="BJ87" s="302"/>
      <c r="BK87" s="302"/>
      <c r="BL87" s="323"/>
      <c r="BM87" s="330"/>
      <c r="BN87" s="302"/>
      <c r="BO87" s="302"/>
      <c r="BP87" s="302"/>
      <c r="BQ87" s="323"/>
      <c r="BR87" s="330"/>
      <c r="BS87" s="302"/>
      <c r="BT87" s="302"/>
      <c r="BU87" s="302"/>
      <c r="BV87" s="302"/>
      <c r="BW87" s="302"/>
      <c r="BX87" s="302"/>
      <c r="BY87" s="303"/>
      <c r="BZ87" s="303"/>
      <c r="CA87" s="303"/>
      <c r="CB87" s="303"/>
      <c r="CC87" s="303"/>
      <c r="CD87" s="303"/>
      <c r="CE87" s="303"/>
      <c r="CF87" s="303"/>
      <c r="CG87" s="1481"/>
      <c r="CH87" s="1481"/>
      <c r="CI87" s="1481"/>
      <c r="CJ87" s="1481"/>
      <c r="CK87" s="1481"/>
      <c r="CL87" s="1481"/>
      <c r="CM87" s="1481"/>
      <c r="CN87" s="1481"/>
      <c r="CO87" s="1481"/>
      <c r="CP87" s="1481"/>
      <c r="CQ87" s="1481"/>
      <c r="CR87" s="1481"/>
      <c r="CS87" s="1481"/>
      <c r="CT87" s="1481"/>
      <c r="CU87" s="1481"/>
      <c r="CV87" s="1481"/>
      <c r="CW87" s="1481"/>
      <c r="CX87" s="1481"/>
      <c r="CY87" s="1481"/>
      <c r="CZ87" s="1481"/>
    </row>
    <row r="88" s="398" customFormat="true" ht="15" customHeight="true" x14ac:dyDescent="0.2">
      <c r="A88" s="722"/>
      <c r="B88" s="745"/>
      <c r="C88" s="822"/>
      <c r="D88" s="823"/>
      <c r="E88" s="823"/>
      <c r="F88" s="823"/>
      <c r="G88" s="824"/>
      <c r="H88" s="825"/>
      <c r="I88" s="823"/>
      <c r="J88" s="823"/>
      <c r="K88" s="823"/>
      <c r="L88" s="826"/>
      <c r="M88" s="827"/>
      <c r="N88" s="823"/>
      <c r="O88" s="823"/>
      <c r="P88" s="823"/>
      <c r="Q88" s="824"/>
      <c r="R88" s="825"/>
      <c r="S88" s="823"/>
      <c r="T88" s="823"/>
      <c r="U88" s="823"/>
      <c r="V88" s="823"/>
      <c r="W88" s="823"/>
      <c r="X88" s="823"/>
      <c r="Y88" s="823"/>
      <c r="Z88" s="823"/>
      <c r="AA88" s="823"/>
      <c r="AB88" s="828"/>
      <c r="AC88" s="796"/>
      <c r="AD88" s="796"/>
      <c r="AE88" s="796"/>
      <c r="AF88" s="838"/>
      <c r="AG88" s="557"/>
      <c r="AH88" s="557"/>
      <c r="AI88" s="557"/>
      <c r="AJ88" s="557"/>
      <c r="AK88" s="557"/>
      <c r="AL88" s="557"/>
      <c r="AM88" s="557"/>
      <c r="AN88" s="557"/>
      <c r="AO88" s="557"/>
      <c r="AP88" s="557"/>
      <c r="AQ88" s="557"/>
      <c r="AR88" s="557"/>
      <c r="AS88" s="557"/>
      <c r="AT88" s="557"/>
      <c r="AU88" s="557"/>
      <c r="AV88" s="557"/>
      <c r="AW88" s="557"/>
      <c r="AX88" s="557"/>
      <c r="AY88" s="557"/>
      <c r="AZ88" s="216"/>
      <c r="BA88" s="237"/>
      <c r="BB88" s="154"/>
      <c r="BC88" s="322"/>
      <c r="BD88" s="302"/>
      <c r="BE88" s="302"/>
      <c r="BF88" s="302"/>
      <c r="BG88" s="323"/>
      <c r="BH88" s="330"/>
      <c r="BI88" s="302"/>
      <c r="BJ88" s="302"/>
      <c r="BK88" s="302"/>
      <c r="BL88" s="323"/>
      <c r="BM88" s="330"/>
      <c r="BN88" s="302"/>
      <c r="BO88" s="302"/>
      <c r="BP88" s="302"/>
      <c r="BQ88" s="323"/>
      <c r="BR88" s="330"/>
      <c r="BS88" s="302"/>
      <c r="BT88" s="302"/>
      <c r="BU88" s="302"/>
      <c r="BV88" s="302"/>
      <c r="BW88" s="302"/>
      <c r="BX88" s="302"/>
      <c r="BY88" s="303"/>
      <c r="BZ88" s="303"/>
      <c r="CA88" s="303"/>
      <c r="CB88" s="303"/>
      <c r="CC88" s="303"/>
      <c r="CD88" s="303"/>
      <c r="CE88" s="303"/>
      <c r="CF88" s="303"/>
      <c r="CG88" s="1481"/>
      <c r="CH88" s="1481"/>
      <c r="CI88" s="1481"/>
      <c r="CJ88" s="1481"/>
      <c r="CK88" s="1481"/>
      <c r="CL88" s="1481"/>
      <c r="CM88" s="1481"/>
      <c r="CN88" s="1481"/>
      <c r="CO88" s="1481"/>
      <c r="CP88" s="1481"/>
      <c r="CQ88" s="1481"/>
      <c r="CR88" s="1481"/>
      <c r="CS88" s="1481"/>
      <c r="CT88" s="1481"/>
      <c r="CU88" s="1481"/>
      <c r="CV88" s="1481"/>
      <c r="CW88" s="1481"/>
      <c r="CX88" s="1481"/>
      <c r="CY88" s="1481"/>
      <c r="CZ88" s="1481"/>
    </row>
    <row r="89" s="398" customFormat="true" ht="15" customHeight="true" x14ac:dyDescent="0.2">
      <c r="A89" s="722"/>
      <c r="B89" s="745"/>
      <c r="C89" s="822"/>
      <c r="D89" s="823"/>
      <c r="E89" s="823"/>
      <c r="F89" s="823"/>
      <c r="G89" s="824"/>
      <c r="H89" s="825"/>
      <c r="I89" s="823"/>
      <c r="J89" s="823"/>
      <c r="K89" s="823"/>
      <c r="L89" s="826"/>
      <c r="M89" s="827"/>
      <c r="N89" s="823"/>
      <c r="O89" s="823"/>
      <c r="P89" s="823"/>
      <c r="Q89" s="824"/>
      <c r="R89" s="825"/>
      <c r="S89" s="823"/>
      <c r="T89" s="823"/>
      <c r="U89" s="823"/>
      <c r="V89" s="823"/>
      <c r="W89" s="823"/>
      <c r="X89" s="823"/>
      <c r="Y89" s="823"/>
      <c r="Z89" s="823"/>
      <c r="AA89" s="823"/>
      <c r="AB89" s="828"/>
      <c r="AC89" s="796"/>
      <c r="AD89" s="796"/>
      <c r="AE89" s="796"/>
      <c r="AF89" s="838"/>
      <c r="AG89" s="557"/>
      <c r="AH89" s="557"/>
      <c r="AI89" s="557"/>
      <c r="AJ89" s="557"/>
      <c r="AK89" s="557"/>
      <c r="AL89" s="557"/>
      <c r="AM89" s="557"/>
      <c r="AN89" s="557"/>
      <c r="AO89" s="557"/>
      <c r="AP89" s="557"/>
      <c r="AQ89" s="557"/>
      <c r="AR89" s="557"/>
      <c r="AS89" s="557"/>
      <c r="AT89" s="557"/>
      <c r="AU89" s="557"/>
      <c r="AV89" s="557"/>
      <c r="AW89" s="557"/>
      <c r="AX89" s="557"/>
      <c r="AY89" s="557"/>
      <c r="AZ89" s="216"/>
      <c r="BA89" s="237"/>
      <c r="BB89" s="154"/>
      <c r="BC89" s="322"/>
      <c r="BD89" s="302"/>
      <c r="BE89" s="302"/>
      <c r="BF89" s="302"/>
      <c r="BG89" s="323"/>
      <c r="BH89" s="330"/>
      <c r="BI89" s="302"/>
      <c r="BJ89" s="302"/>
      <c r="BK89" s="302"/>
      <c r="BL89" s="323"/>
      <c r="BM89" s="330"/>
      <c r="BN89" s="302"/>
      <c r="BO89" s="302"/>
      <c r="BP89" s="302"/>
      <c r="BQ89" s="323"/>
      <c r="BR89" s="330"/>
      <c r="BS89" s="302"/>
      <c r="BT89" s="302"/>
      <c r="BU89" s="302"/>
      <c r="BV89" s="302"/>
      <c r="BW89" s="302"/>
      <c r="BX89" s="302"/>
      <c r="BY89" s="303"/>
      <c r="BZ89" s="303"/>
      <c r="CA89" s="303"/>
      <c r="CB89" s="303"/>
      <c r="CC89" s="303"/>
      <c r="CD89" s="303"/>
      <c r="CE89" s="303"/>
      <c r="CF89" s="303"/>
      <c r="CG89" s="1481"/>
      <c r="CH89" s="1481"/>
      <c r="CI89" s="1481"/>
      <c r="CJ89" s="1481"/>
      <c r="CK89" s="1481"/>
      <c r="CL89" s="1481"/>
      <c r="CM89" s="1481"/>
      <c r="CN89" s="1481"/>
      <c r="CO89" s="1481"/>
      <c r="CP89" s="1481"/>
      <c r="CQ89" s="1481"/>
      <c r="CR89" s="1481"/>
      <c r="CS89" s="1481"/>
      <c r="CT89" s="1481"/>
      <c r="CU89" s="1481"/>
      <c r="CV89" s="1481"/>
      <c r="CW89" s="1481"/>
      <c r="CX89" s="1481"/>
      <c r="CY89" s="1481"/>
      <c r="CZ89" s="1481"/>
    </row>
    <row r="90" s="398" customFormat="true" ht="15" customHeight="true" x14ac:dyDescent="0.2">
      <c r="A90" s="723"/>
      <c r="B90" s="746"/>
      <c r="C90" s="829"/>
      <c r="D90" s="830"/>
      <c r="E90" s="830"/>
      <c r="F90" s="830"/>
      <c r="G90" s="831"/>
      <c r="H90" s="832"/>
      <c r="I90" s="830"/>
      <c r="J90" s="830"/>
      <c r="K90" s="830"/>
      <c r="L90" s="833"/>
      <c r="M90" s="834"/>
      <c r="N90" s="830"/>
      <c r="O90" s="830"/>
      <c r="P90" s="830"/>
      <c r="Q90" s="831"/>
      <c r="R90" s="832"/>
      <c r="S90" s="830"/>
      <c r="T90" s="830"/>
      <c r="U90" s="830"/>
      <c r="V90" s="830"/>
      <c r="W90" s="830"/>
      <c r="X90" s="830"/>
      <c r="Y90" s="830"/>
      <c r="Z90" s="830"/>
      <c r="AA90" s="830"/>
      <c r="AB90" s="835"/>
      <c r="AC90" s="796"/>
      <c r="AD90" s="796"/>
      <c r="AE90" s="796"/>
      <c r="AF90" s="838"/>
      <c r="AG90" s="557"/>
      <c r="AH90" s="557"/>
      <c r="AI90" s="557"/>
      <c r="AJ90" s="557"/>
      <c r="AK90" s="557"/>
      <c r="AL90" s="557"/>
      <c r="AM90" s="557"/>
      <c r="AN90" s="557"/>
      <c r="AO90" s="557"/>
      <c r="AP90" s="557"/>
      <c r="AQ90" s="557"/>
      <c r="AR90" s="557"/>
      <c r="AS90" s="557"/>
      <c r="AT90" s="557"/>
      <c r="AU90" s="557"/>
      <c r="AV90" s="557"/>
      <c r="AW90" s="557"/>
      <c r="AX90" s="557"/>
      <c r="AY90" s="557"/>
      <c r="AZ90" s="216"/>
      <c r="BA90" s="237"/>
      <c r="BB90" s="154"/>
      <c r="BC90" s="322"/>
      <c r="BD90" s="302"/>
      <c r="BE90" s="302"/>
      <c r="BF90" s="302"/>
      <c r="BG90" s="323"/>
      <c r="BH90" s="330"/>
      <c r="BI90" s="302"/>
      <c r="BJ90" s="302"/>
      <c r="BK90" s="302"/>
      <c r="BL90" s="323"/>
      <c r="BM90" s="330"/>
      <c r="BN90" s="302"/>
      <c r="BO90" s="302"/>
      <c r="BP90" s="302"/>
      <c r="BQ90" s="323"/>
      <c r="BR90" s="330"/>
      <c r="BS90" s="302"/>
      <c r="BT90" s="302"/>
      <c r="BU90" s="302"/>
      <c r="BV90" s="302"/>
      <c r="BW90" s="302"/>
      <c r="BX90" s="302"/>
      <c r="BY90" s="303"/>
      <c r="BZ90" s="303"/>
      <c r="CA90" s="303"/>
      <c r="CB90" s="303"/>
      <c r="CC90" s="303"/>
      <c r="CD90" s="303"/>
      <c r="CE90" s="303"/>
      <c r="CF90" s="303"/>
      <c r="CG90" s="1481"/>
      <c r="CH90" s="1481"/>
      <c r="CI90" s="1481"/>
      <c r="CJ90" s="1481"/>
      <c r="CK90" s="1481"/>
      <c r="CL90" s="1481"/>
      <c r="CM90" s="1481"/>
      <c r="CN90" s="1481"/>
      <c r="CO90" s="1481"/>
      <c r="CP90" s="1481"/>
      <c r="CQ90" s="1481"/>
      <c r="CR90" s="1481"/>
      <c r="CS90" s="1481"/>
      <c r="CT90" s="1481"/>
      <c r="CU90" s="1481"/>
      <c r="CV90" s="1481"/>
      <c r="CW90" s="1481"/>
      <c r="CX90" s="1481"/>
      <c r="CY90" s="1481"/>
      <c r="CZ90" s="1481"/>
    </row>
    <row r="91" s="398" customFormat="true" ht="15" customHeight="true" x14ac:dyDescent="0.2">
      <c r="A91" s="639"/>
      <c r="B91" s="747"/>
      <c r="C91" s="836"/>
      <c r="D91" s="796"/>
      <c r="E91" s="796"/>
      <c r="F91" s="796"/>
      <c r="G91" s="797"/>
      <c r="H91" s="837"/>
      <c r="I91" s="796"/>
      <c r="J91" s="796"/>
      <c r="K91" s="796"/>
      <c r="L91" s="838"/>
      <c r="M91" s="836"/>
      <c r="N91" s="796"/>
      <c r="O91" s="796"/>
      <c r="P91" s="796"/>
      <c r="Q91" s="797"/>
      <c r="R91" s="837"/>
      <c r="S91" s="796"/>
      <c r="T91" s="796"/>
      <c r="U91" s="796"/>
      <c r="V91" s="796"/>
      <c r="W91" s="796"/>
      <c r="X91" s="796"/>
      <c r="Y91" s="796"/>
      <c r="Z91" s="796"/>
      <c r="AA91" s="796"/>
      <c r="AB91" s="796"/>
      <c r="AC91" s="796"/>
      <c r="AD91" s="796"/>
      <c r="AE91" s="796"/>
      <c r="AF91" s="838"/>
      <c r="AG91" s="557"/>
      <c r="AH91" s="557"/>
      <c r="AI91" s="557"/>
      <c r="AJ91" s="557"/>
      <c r="AK91" s="557"/>
      <c r="AL91" s="557"/>
      <c r="AM91" s="557"/>
      <c r="AN91" s="557"/>
      <c r="AO91" s="557"/>
      <c r="AP91" s="557"/>
      <c r="AQ91" s="557"/>
      <c r="AR91" s="557"/>
      <c r="AS91" s="557"/>
      <c r="AT91" s="557"/>
      <c r="AU91" s="557"/>
      <c r="AV91" s="557"/>
      <c r="AW91" s="557"/>
      <c r="AX91" s="557"/>
      <c r="AY91" s="557"/>
      <c r="AZ91" s="216"/>
      <c r="BA91" s="237"/>
      <c r="BB91" s="154"/>
      <c r="BC91" s="322"/>
      <c r="BD91" s="302"/>
      <c r="BE91" s="302"/>
      <c r="BF91" s="302"/>
      <c r="BG91" s="323"/>
      <c r="BH91" s="330"/>
      <c r="BI91" s="302"/>
      <c r="BJ91" s="302"/>
      <c r="BK91" s="302"/>
      <c r="BL91" s="323"/>
      <c r="BM91" s="330"/>
      <c r="BN91" s="302"/>
      <c r="BO91" s="302"/>
      <c r="BP91" s="302"/>
      <c r="BQ91" s="323"/>
      <c r="BR91" s="330"/>
      <c r="BS91" s="302"/>
      <c r="BT91" s="302"/>
      <c r="BU91" s="302"/>
      <c r="BV91" s="302"/>
      <c r="BW91" s="302"/>
      <c r="BX91" s="302"/>
      <c r="BY91" s="303"/>
      <c r="BZ91" s="303"/>
      <c r="CA91" s="303"/>
      <c r="CB91" s="303"/>
      <c r="CC91" s="303"/>
      <c r="CD91" s="303"/>
      <c r="CE91" s="303"/>
      <c r="CF91" s="303"/>
      <c r="CG91" s="1481"/>
      <c r="CH91" s="1481"/>
      <c r="CI91" s="1481"/>
      <c r="CJ91" s="1481"/>
      <c r="CK91" s="1481"/>
      <c r="CL91" s="1481"/>
      <c r="CM91" s="1481"/>
      <c r="CN91" s="1481"/>
      <c r="CO91" s="1481"/>
      <c r="CP91" s="1481"/>
      <c r="CQ91" s="1481"/>
      <c r="CR91" s="1481"/>
      <c r="CS91" s="1481"/>
      <c r="CT91" s="1481"/>
      <c r="CU91" s="1481"/>
      <c r="CV91" s="1481"/>
      <c r="CW91" s="1481"/>
      <c r="CX91" s="1481"/>
      <c r="CY91" s="1481"/>
      <c r="CZ91" s="1481"/>
    </row>
    <row r="92" s="398" customFormat="true" ht="15" customHeight="true" x14ac:dyDescent="0.2">
      <c r="A92" s="639"/>
      <c r="B92" s="747"/>
      <c r="C92" s="836"/>
      <c r="D92" s="796"/>
      <c r="E92" s="796"/>
      <c r="F92" s="796"/>
      <c r="G92" s="797"/>
      <c r="H92" s="837"/>
      <c r="I92" s="796"/>
      <c r="J92" s="796"/>
      <c r="K92" s="796"/>
      <c r="L92" s="838"/>
      <c r="M92" s="836"/>
      <c r="N92" s="796"/>
      <c r="O92" s="796"/>
      <c r="P92" s="796"/>
      <c r="Q92" s="797"/>
      <c r="R92" s="837"/>
      <c r="S92" s="796"/>
      <c r="T92" s="796"/>
      <c r="U92" s="796"/>
      <c r="V92" s="796"/>
      <c r="W92" s="796"/>
      <c r="X92" s="796"/>
      <c r="Y92" s="796"/>
      <c r="Z92" s="796"/>
      <c r="AA92" s="796"/>
      <c r="AB92" s="796"/>
      <c r="AC92" s="796"/>
      <c r="AD92" s="796"/>
      <c r="AE92" s="796"/>
      <c r="AF92" s="838"/>
      <c r="AG92" s="557"/>
      <c r="AH92" s="557"/>
      <c r="AI92" s="557"/>
      <c r="AJ92" s="557"/>
      <c r="AK92" s="557"/>
      <c r="AL92" s="557"/>
      <c r="AM92" s="557"/>
      <c r="AN92" s="557"/>
      <c r="AO92" s="557"/>
      <c r="AP92" s="557"/>
      <c r="AQ92" s="557"/>
      <c r="AR92" s="557"/>
      <c r="AS92" s="557"/>
      <c r="AT92" s="557"/>
      <c r="AU92" s="557"/>
      <c r="AV92" s="557"/>
      <c r="AW92" s="557"/>
      <c r="AX92" s="557"/>
      <c r="AY92" s="557"/>
      <c r="AZ92" s="216"/>
      <c r="BA92" s="237"/>
      <c r="BB92" s="154"/>
      <c r="BC92" s="322"/>
      <c r="BD92" s="302"/>
      <c r="BE92" s="302"/>
      <c r="BF92" s="302"/>
      <c r="BG92" s="323"/>
      <c r="BH92" s="330"/>
      <c r="BI92" s="302"/>
      <c r="BJ92" s="302"/>
      <c r="BK92" s="302"/>
      <c r="BL92" s="323"/>
      <c r="BM92" s="330"/>
      <c r="BN92" s="302"/>
      <c r="BO92" s="302"/>
      <c r="BP92" s="302"/>
      <c r="BQ92" s="323"/>
      <c r="BR92" s="330"/>
      <c r="BS92" s="302"/>
      <c r="BT92" s="302"/>
      <c r="BU92" s="302"/>
      <c r="BV92" s="302"/>
      <c r="BW92" s="302"/>
      <c r="BX92" s="302"/>
      <c r="BY92" s="303"/>
      <c r="BZ92" s="303"/>
      <c r="CA92" s="303"/>
      <c r="CB92" s="303"/>
      <c r="CC92" s="303"/>
      <c r="CD92" s="303"/>
      <c r="CE92" s="303"/>
      <c r="CF92" s="303"/>
      <c r="CG92" s="1481"/>
      <c r="CH92" s="1481"/>
      <c r="CI92" s="1481"/>
      <c r="CJ92" s="1481"/>
      <c r="CK92" s="1481"/>
      <c r="CL92" s="1481"/>
      <c r="CM92" s="1481"/>
      <c r="CN92" s="1481"/>
      <c r="CO92" s="1481"/>
      <c r="CP92" s="1481"/>
      <c r="CQ92" s="1481"/>
      <c r="CR92" s="1481"/>
      <c r="CS92" s="1481"/>
      <c r="CT92" s="1481"/>
      <c r="CU92" s="1481"/>
      <c r="CV92" s="1481"/>
      <c r="CW92" s="1481"/>
      <c r="CX92" s="1481"/>
      <c r="CY92" s="1481"/>
      <c r="CZ92" s="1481"/>
    </row>
    <row r="93" s="398" customFormat="true" ht="15" customHeight="true" x14ac:dyDescent="0.2">
      <c r="A93" s="724"/>
      <c r="B93" s="748"/>
      <c r="C93" s="642"/>
      <c r="D93" s="643"/>
      <c r="E93" s="643"/>
      <c r="F93" s="643"/>
      <c r="G93" s="704"/>
      <c r="H93" s="692"/>
      <c r="I93" s="643"/>
      <c r="J93" s="643"/>
      <c r="K93" s="643"/>
      <c r="L93" s="665"/>
      <c r="M93" s="642"/>
      <c r="N93" s="643"/>
      <c r="O93" s="643"/>
      <c r="P93" s="643"/>
      <c r="Q93" s="704"/>
      <c r="R93" s="692"/>
      <c r="S93" s="643"/>
      <c r="T93" s="643"/>
      <c r="U93" s="643"/>
      <c r="V93" s="643"/>
      <c r="W93" s="643"/>
      <c r="X93" s="643"/>
      <c r="Y93" s="643"/>
      <c r="Z93" s="643"/>
      <c r="AA93" s="643"/>
      <c r="AB93" s="643"/>
      <c r="AC93" s="796"/>
      <c r="AD93" s="796"/>
      <c r="AE93" s="796"/>
      <c r="AF93" s="838"/>
      <c r="AG93" s="557"/>
      <c r="AH93" s="557"/>
      <c r="AI93" s="557"/>
      <c r="AJ93" s="557"/>
      <c r="AK93" s="557"/>
      <c r="AL93" s="557"/>
      <c r="AM93" s="557"/>
      <c r="AN93" s="557"/>
      <c r="AO93" s="557"/>
      <c r="AP93" s="557"/>
      <c r="AQ93" s="557"/>
      <c r="AR93" s="557"/>
      <c r="AS93" s="557"/>
      <c r="AT93" s="557"/>
      <c r="AU93" s="557"/>
      <c r="AV93" s="557"/>
      <c r="AW93" s="557"/>
      <c r="AX93" s="557"/>
      <c r="AY93" s="557"/>
      <c r="AZ93" s="216"/>
      <c r="BA93" s="237"/>
      <c r="BB93" s="154"/>
      <c r="BC93" s="322"/>
      <c r="BD93" s="302"/>
      <c r="BE93" s="302"/>
      <c r="BF93" s="302"/>
      <c r="BG93" s="323"/>
      <c r="BH93" s="330"/>
      <c r="BI93" s="302"/>
      <c r="BJ93" s="302"/>
      <c r="BK93" s="302"/>
      <c r="BL93" s="323"/>
      <c r="BM93" s="330"/>
      <c r="BN93" s="302"/>
      <c r="BO93" s="302"/>
      <c r="BP93" s="302"/>
      <c r="BQ93" s="323"/>
      <c r="BR93" s="330"/>
      <c r="BS93" s="302"/>
      <c r="BT93" s="302"/>
      <c r="BU93" s="302"/>
      <c r="BV93" s="302"/>
      <c r="BW93" s="302"/>
      <c r="BX93" s="302"/>
      <c r="BY93" s="303"/>
      <c r="BZ93" s="303"/>
      <c r="CA93" s="303"/>
      <c r="CB93" s="303"/>
      <c r="CC93" s="303"/>
      <c r="CD93" s="303"/>
      <c r="CE93" s="303"/>
      <c r="CF93" s="303"/>
      <c r="CG93" s="1481"/>
      <c r="CH93" s="1481"/>
      <c r="CI93" s="1481"/>
      <c r="CJ93" s="1481"/>
      <c r="CK93" s="1481"/>
      <c r="CL93" s="1481"/>
      <c r="CM93" s="1481"/>
      <c r="CN93" s="1481"/>
      <c r="CO93" s="1481"/>
      <c r="CP93" s="1481"/>
      <c r="CQ93" s="1481"/>
      <c r="CR93" s="1481"/>
      <c r="CS93" s="1481"/>
      <c r="CT93" s="1481"/>
      <c r="CU93" s="1481"/>
      <c r="CV93" s="1481"/>
      <c r="CW93" s="1481"/>
      <c r="CX93" s="1481"/>
      <c r="CY93" s="1481"/>
      <c r="CZ93" s="1481"/>
    </row>
    <row r="94" s="398" customFormat="true" ht="15" customHeight="true" x14ac:dyDescent="0.2">
      <c r="A94" s="963"/>
      <c r="B94" s="748"/>
      <c r="C94" s="642"/>
      <c r="D94" s="644"/>
      <c r="E94" s="644"/>
      <c r="F94" s="644"/>
      <c r="G94" s="705"/>
      <c r="H94" s="692"/>
      <c r="I94" s="644"/>
      <c r="J94" s="644"/>
      <c r="K94" s="644"/>
      <c r="L94" s="666"/>
      <c r="M94" s="642"/>
      <c r="N94" s="644"/>
      <c r="O94" s="644"/>
      <c r="P94" s="644"/>
      <c r="Q94" s="705"/>
      <c r="R94" s="692"/>
      <c r="S94" s="644"/>
      <c r="T94" s="644"/>
      <c r="U94" s="644"/>
      <c r="V94" s="644"/>
      <c r="W94" s="644"/>
      <c r="X94" s="644"/>
      <c r="Y94" s="644"/>
      <c r="Z94" s="644"/>
      <c r="AA94" s="644"/>
      <c r="AB94" s="644"/>
      <c r="AC94" s="796"/>
      <c r="AD94" s="796"/>
      <c r="AE94" s="796"/>
      <c r="AF94" s="838"/>
      <c r="AG94" s="557"/>
      <c r="AH94" s="557"/>
      <c r="AI94" s="557"/>
      <c r="AJ94" s="557"/>
      <c r="AK94" s="557"/>
      <c r="AL94" s="557"/>
      <c r="AM94" s="557"/>
      <c r="AN94" s="557"/>
      <c r="AO94" s="557"/>
      <c r="AP94" s="557"/>
      <c r="AQ94" s="557"/>
      <c r="AR94" s="557"/>
      <c r="AS94" s="557"/>
      <c r="AT94" s="557"/>
      <c r="AU94" s="557"/>
      <c r="AV94" s="557"/>
      <c r="AW94" s="557"/>
      <c r="AX94" s="557"/>
      <c r="AY94" s="557"/>
      <c r="AZ94" s="216"/>
      <c r="BA94" s="237"/>
      <c r="BB94" s="154"/>
      <c r="BC94" s="322"/>
      <c r="BD94" s="302"/>
      <c r="BE94" s="302"/>
      <c r="BF94" s="302"/>
      <c r="BG94" s="323"/>
      <c r="BH94" s="330"/>
      <c r="BI94" s="302"/>
      <c r="BJ94" s="302"/>
      <c r="BK94" s="302"/>
      <c r="BL94" s="323"/>
      <c r="BM94" s="330"/>
      <c r="BN94" s="302"/>
      <c r="BO94" s="302"/>
      <c r="BP94" s="302"/>
      <c r="BQ94" s="323"/>
      <c r="BR94" s="330"/>
      <c r="BS94" s="302"/>
      <c r="BT94" s="302"/>
      <c r="BU94" s="302"/>
      <c r="BV94" s="302"/>
      <c r="BW94" s="302"/>
      <c r="BX94" s="302"/>
      <c r="BY94" s="303"/>
      <c r="BZ94" s="303"/>
      <c r="CA94" s="303"/>
      <c r="CB94" s="303"/>
      <c r="CC94" s="303"/>
      <c r="CD94" s="303"/>
      <c r="CE94" s="303"/>
      <c r="CF94" s="303"/>
      <c r="CG94" s="1481"/>
      <c r="CH94" s="1481"/>
      <c r="CI94" s="1481"/>
      <c r="CJ94" s="1481"/>
      <c r="CK94" s="1481"/>
      <c r="CL94" s="1481"/>
      <c r="CM94" s="1481"/>
      <c r="CN94" s="1481"/>
      <c r="CO94" s="1481"/>
      <c r="CP94" s="1481"/>
      <c r="CQ94" s="1481"/>
      <c r="CR94" s="1481"/>
      <c r="CS94" s="1481"/>
      <c r="CT94" s="1481"/>
      <c r="CU94" s="1481"/>
      <c r="CV94" s="1481"/>
      <c r="CW94" s="1481"/>
      <c r="CX94" s="1481"/>
      <c r="CY94" s="1481"/>
      <c r="CZ94" s="1481"/>
    </row>
    <row r="95" s="398" customFormat="true" ht="15" customHeight="true" x14ac:dyDescent="0.2">
      <c r="A95" s="724"/>
      <c r="B95" s="749"/>
      <c r="C95" s="839"/>
      <c r="D95" s="840"/>
      <c r="E95" s="840"/>
      <c r="F95" s="840"/>
      <c r="G95" s="841"/>
      <c r="H95" s="842"/>
      <c r="I95" s="840"/>
      <c r="J95" s="840"/>
      <c r="K95" s="840"/>
      <c r="L95" s="843"/>
      <c r="M95" s="839"/>
      <c r="N95" s="840"/>
      <c r="O95" s="840"/>
      <c r="P95" s="840"/>
      <c r="Q95" s="841"/>
      <c r="R95" s="842"/>
      <c r="S95" s="840"/>
      <c r="T95" s="840"/>
      <c r="U95" s="840"/>
      <c r="V95" s="840"/>
      <c r="W95" s="840"/>
      <c r="X95" s="840"/>
      <c r="Y95" s="840"/>
      <c r="Z95" s="840"/>
      <c r="AA95" s="840"/>
      <c r="AB95" s="840"/>
      <c r="AC95" s="796"/>
      <c r="AD95" s="796"/>
      <c r="AE95" s="796"/>
      <c r="AF95" s="838"/>
      <c r="AG95" s="557"/>
      <c r="AH95" s="557"/>
      <c r="AI95" s="557"/>
      <c r="AJ95" s="557"/>
      <c r="AK95" s="557"/>
      <c r="AL95" s="557"/>
      <c r="AM95" s="557"/>
      <c r="AN95" s="557"/>
      <c r="AO95" s="557"/>
      <c r="AP95" s="557"/>
      <c r="AQ95" s="557"/>
      <c r="AR95" s="557"/>
      <c r="AS95" s="557"/>
      <c r="AT95" s="557"/>
      <c r="AU95" s="557"/>
      <c r="AV95" s="557"/>
      <c r="AW95" s="557"/>
      <c r="AX95" s="557"/>
      <c r="AY95" s="557"/>
      <c r="AZ95" s="216"/>
      <c r="BA95" s="237"/>
      <c r="BB95" s="154"/>
      <c r="BC95" s="322"/>
      <c r="BD95" s="302"/>
      <c r="BE95" s="302"/>
      <c r="BF95" s="302"/>
      <c r="BG95" s="323"/>
      <c r="BH95" s="330"/>
      <c r="BI95" s="302"/>
      <c r="BJ95" s="302"/>
      <c r="BK95" s="302"/>
      <c r="BL95" s="323"/>
      <c r="BM95" s="330"/>
      <c r="BN95" s="302"/>
      <c r="BO95" s="302"/>
      <c r="BP95" s="302"/>
      <c r="BQ95" s="323"/>
      <c r="BR95" s="330"/>
      <c r="BS95" s="302"/>
      <c r="BT95" s="302"/>
      <c r="BU95" s="302"/>
      <c r="BV95" s="302"/>
      <c r="BW95" s="302"/>
      <c r="BX95" s="302"/>
      <c r="BY95" s="303"/>
      <c r="BZ95" s="303"/>
      <c r="CA95" s="303"/>
      <c r="CB95" s="303"/>
      <c r="CC95" s="303"/>
      <c r="CD95" s="303"/>
      <c r="CE95" s="303"/>
      <c r="CF95" s="303"/>
      <c r="CG95" s="1481"/>
      <c r="CH95" s="1481"/>
      <c r="CI95" s="1481"/>
      <c r="CJ95" s="1481"/>
      <c r="CK95" s="1481"/>
      <c r="CL95" s="1481"/>
      <c r="CM95" s="1481"/>
      <c r="CN95" s="1481"/>
      <c r="CO95" s="1481"/>
      <c r="CP95" s="1481"/>
      <c r="CQ95" s="1481"/>
      <c r="CR95" s="1481"/>
      <c r="CS95" s="1481"/>
      <c r="CT95" s="1481"/>
      <c r="CU95" s="1481"/>
      <c r="CV95" s="1481"/>
      <c r="CW95" s="1481"/>
      <c r="CX95" s="1481"/>
      <c r="CY95" s="1481"/>
      <c r="CZ95" s="1481"/>
    </row>
    <row r="96" s="131" customFormat="true" ht="15" customHeight="true" x14ac:dyDescent="0.2">
      <c r="A96" s="963"/>
      <c r="B96" s="749"/>
      <c r="C96" s="839"/>
      <c r="D96" s="840"/>
      <c r="E96" s="840"/>
      <c r="F96" s="840"/>
      <c r="G96" s="841"/>
      <c r="H96" s="842"/>
      <c r="I96" s="840"/>
      <c r="J96" s="840"/>
      <c r="K96" s="840"/>
      <c r="L96" s="843"/>
      <c r="M96" s="839"/>
      <c r="N96" s="840"/>
      <c r="O96" s="840"/>
      <c r="P96" s="840"/>
      <c r="Q96" s="841"/>
      <c r="R96" s="842"/>
      <c r="S96" s="840"/>
      <c r="T96" s="840"/>
      <c r="U96" s="840"/>
      <c r="V96" s="840"/>
      <c r="W96" s="840"/>
      <c r="X96" s="840"/>
      <c r="Y96" s="840"/>
      <c r="Z96" s="840"/>
      <c r="AA96" s="840"/>
      <c r="AB96" s="840"/>
      <c r="AC96" s="796"/>
      <c r="AD96" s="796"/>
      <c r="AE96" s="796"/>
      <c r="AF96" s="838"/>
      <c r="AG96" s="557"/>
      <c r="AH96" s="557"/>
      <c r="AI96" s="557"/>
      <c r="AJ96" s="557"/>
      <c r="AK96" s="557"/>
      <c r="AL96" s="557"/>
      <c r="AM96" s="557"/>
      <c r="AN96" s="557"/>
      <c r="AO96" s="557"/>
      <c r="AP96" s="557"/>
      <c r="AQ96" s="557"/>
      <c r="AR96" s="557"/>
      <c r="AS96" s="557"/>
      <c r="AT96" s="557"/>
      <c r="AU96" s="557"/>
      <c r="AV96" s="557"/>
      <c r="AW96" s="557"/>
      <c r="AX96" s="557"/>
      <c r="AY96" s="557"/>
      <c r="AZ96" s="216"/>
      <c r="BA96" s="237"/>
      <c r="BB96" s="154"/>
      <c r="BC96" s="322"/>
      <c r="BD96" s="302"/>
      <c r="BE96" s="302"/>
      <c r="BF96" s="302"/>
      <c r="BG96" s="323"/>
      <c r="BH96" s="330"/>
      <c r="BI96" s="302"/>
      <c r="BJ96" s="302"/>
      <c r="BK96" s="302"/>
      <c r="BL96" s="323"/>
      <c r="BM96" s="330"/>
      <c r="BN96" s="302"/>
      <c r="BO96" s="302"/>
      <c r="BP96" s="302"/>
      <c r="BQ96" s="323"/>
      <c r="BR96" s="330"/>
      <c r="BS96" s="302"/>
      <c r="BT96" s="302"/>
      <c r="BU96" s="302"/>
      <c r="BV96" s="302"/>
      <c r="BW96" s="302"/>
      <c r="BX96" s="302"/>
      <c r="BY96" s="303"/>
      <c r="BZ96" s="303"/>
      <c r="CA96" s="303"/>
      <c r="CB96" s="303"/>
      <c r="CC96" s="303"/>
      <c r="CD96" s="303"/>
      <c r="CE96" s="303"/>
      <c r="CF96" s="303"/>
      <c r="CG96" s="1481"/>
      <c r="CH96" s="1481"/>
      <c r="CI96" s="1481"/>
      <c r="CJ96" s="1481"/>
      <c r="CK96" s="1481"/>
      <c r="CL96" s="1481"/>
      <c r="CM96" s="1481"/>
      <c r="CN96" s="1481"/>
      <c r="CO96" s="1481"/>
      <c r="CP96" s="1481"/>
      <c r="CQ96" s="1481"/>
      <c r="CR96" s="1481"/>
      <c r="CS96" s="1481"/>
      <c r="CT96" s="1481"/>
      <c r="CU96" s="1481"/>
      <c r="CV96" s="1481"/>
      <c r="CW96" s="1481"/>
      <c r="CX96" s="1481"/>
      <c r="CY96" s="1481"/>
      <c r="CZ96" s="1481"/>
    </row>
    <row r="97" s="131" customFormat="true" ht="15" customHeight="true" x14ac:dyDescent="0.2">
      <c r="A97" s="724"/>
      <c r="B97" s="749"/>
      <c r="C97" s="839"/>
      <c r="D97" s="840"/>
      <c r="E97" s="840"/>
      <c r="F97" s="840"/>
      <c r="G97" s="841"/>
      <c r="H97" s="842"/>
      <c r="I97" s="840"/>
      <c r="J97" s="840"/>
      <c r="K97" s="840"/>
      <c r="L97" s="843"/>
      <c r="M97" s="839"/>
      <c r="N97" s="840"/>
      <c r="O97" s="840"/>
      <c r="P97" s="840"/>
      <c r="Q97" s="841"/>
      <c r="R97" s="842"/>
      <c r="S97" s="840"/>
      <c r="T97" s="840"/>
      <c r="U97" s="840"/>
      <c r="V97" s="840"/>
      <c r="W97" s="840"/>
      <c r="X97" s="840"/>
      <c r="Y97" s="840"/>
      <c r="Z97" s="840"/>
      <c r="AA97" s="840"/>
      <c r="AB97" s="840"/>
      <c r="AC97" s="796"/>
      <c r="AD97" s="796"/>
      <c r="AE97" s="796"/>
      <c r="AF97" s="838"/>
      <c r="AG97" s="557"/>
      <c r="AH97" s="557"/>
      <c r="AI97" s="557"/>
      <c r="AJ97" s="557"/>
      <c r="AK97" s="557"/>
      <c r="AL97" s="557"/>
      <c r="AM97" s="557"/>
      <c r="AN97" s="557"/>
      <c r="AO97" s="557"/>
      <c r="AP97" s="557"/>
      <c r="AQ97" s="557"/>
      <c r="AR97" s="557"/>
      <c r="AS97" s="557"/>
      <c r="AT97" s="557"/>
      <c r="AU97" s="557"/>
      <c r="AV97" s="557"/>
      <c r="AW97" s="557"/>
      <c r="AX97" s="557"/>
      <c r="AY97" s="557"/>
      <c r="AZ97" s="216"/>
      <c r="BA97" s="237"/>
      <c r="BB97" s="154"/>
      <c r="BC97" s="322"/>
      <c r="BD97" s="302"/>
      <c r="BE97" s="302"/>
      <c r="BF97" s="302"/>
      <c r="BG97" s="323"/>
      <c r="BH97" s="330"/>
      <c r="BI97" s="302"/>
      <c r="BJ97" s="302"/>
      <c r="BK97" s="302"/>
      <c r="BL97" s="323"/>
      <c r="BM97" s="330"/>
      <c r="BN97" s="302"/>
      <c r="BO97" s="302"/>
      <c r="BP97" s="302"/>
      <c r="BQ97" s="323"/>
      <c r="BR97" s="330"/>
      <c r="BS97" s="302"/>
      <c r="BT97" s="302"/>
      <c r="BU97" s="302"/>
      <c r="BV97" s="302"/>
      <c r="BW97" s="302"/>
      <c r="BX97" s="302"/>
      <c r="BY97" s="303"/>
      <c r="BZ97" s="303"/>
      <c r="CA97" s="303"/>
      <c r="CB97" s="303"/>
      <c r="CC97" s="303"/>
      <c r="CD97" s="303"/>
      <c r="CE97" s="303"/>
      <c r="CF97" s="303"/>
      <c r="CG97" s="1481"/>
      <c r="CH97" s="1481"/>
      <c r="CI97" s="1481"/>
      <c r="CJ97" s="1481"/>
      <c r="CK97" s="1481"/>
      <c r="CL97" s="1481"/>
      <c r="CM97" s="1481"/>
      <c r="CN97" s="1481"/>
      <c r="CO97" s="1481"/>
      <c r="CP97" s="1481"/>
      <c r="CQ97" s="1481"/>
      <c r="CR97" s="1481"/>
      <c r="CS97" s="1481"/>
      <c r="CT97" s="1481"/>
      <c r="CU97" s="1481"/>
      <c r="CV97" s="1481"/>
      <c r="CW97" s="1481"/>
      <c r="CX97" s="1481"/>
      <c r="CY97" s="1481"/>
      <c r="CZ97" s="1481"/>
    </row>
    <row r="98" s="131" customFormat="true" ht="15" customHeight="true" x14ac:dyDescent="0.2">
      <c r="A98" s="963"/>
      <c r="B98" s="749"/>
      <c r="C98" s="839"/>
      <c r="D98" s="840"/>
      <c r="E98" s="840"/>
      <c r="F98" s="840"/>
      <c r="G98" s="841"/>
      <c r="H98" s="842"/>
      <c r="I98" s="840"/>
      <c r="J98" s="840"/>
      <c r="K98" s="840"/>
      <c r="L98" s="843"/>
      <c r="M98" s="839"/>
      <c r="N98" s="840"/>
      <c r="O98" s="840"/>
      <c r="P98" s="840"/>
      <c r="Q98" s="841"/>
      <c r="R98" s="842"/>
      <c r="S98" s="840"/>
      <c r="T98" s="840"/>
      <c r="U98" s="840"/>
      <c r="V98" s="840"/>
      <c r="W98" s="840"/>
      <c r="X98" s="840"/>
      <c r="Y98" s="840"/>
      <c r="Z98" s="840"/>
      <c r="AA98" s="840"/>
      <c r="AB98" s="840"/>
      <c r="AC98" s="796"/>
      <c r="AD98" s="796"/>
      <c r="AE98" s="796"/>
      <c r="AF98" s="838"/>
      <c r="AG98" s="557"/>
      <c r="AH98" s="557"/>
      <c r="AI98" s="557"/>
      <c r="AJ98" s="557"/>
      <c r="AK98" s="557"/>
      <c r="AL98" s="557"/>
      <c r="AM98" s="557"/>
      <c r="AN98" s="557"/>
      <c r="AO98" s="557"/>
      <c r="AP98" s="557"/>
      <c r="AQ98" s="557"/>
      <c r="AR98" s="557"/>
      <c r="AS98" s="557"/>
      <c r="AT98" s="557"/>
      <c r="AU98" s="557"/>
      <c r="AV98" s="557"/>
      <c r="AW98" s="557"/>
      <c r="AX98" s="557"/>
      <c r="AY98" s="557"/>
      <c r="AZ98" s="216"/>
      <c r="BA98" s="237"/>
      <c r="BB98" s="154"/>
      <c r="BC98" s="322"/>
      <c r="BD98" s="302"/>
      <c r="BE98" s="302"/>
      <c r="BF98" s="302"/>
      <c r="BG98" s="323"/>
      <c r="BH98" s="330"/>
      <c r="BI98" s="302"/>
      <c r="BJ98" s="302"/>
      <c r="BK98" s="302"/>
      <c r="BL98" s="323"/>
      <c r="BM98" s="330"/>
      <c r="BN98" s="302"/>
      <c r="BO98" s="302"/>
      <c r="BP98" s="302"/>
      <c r="BQ98" s="323"/>
      <c r="BR98" s="330"/>
      <c r="BS98" s="302"/>
      <c r="BT98" s="302"/>
      <c r="BU98" s="302"/>
      <c r="BV98" s="302"/>
      <c r="BW98" s="302"/>
      <c r="BX98" s="302"/>
      <c r="BY98" s="303"/>
      <c r="BZ98" s="303"/>
      <c r="CA98" s="303"/>
      <c r="CB98" s="303"/>
      <c r="CC98" s="303"/>
      <c r="CD98" s="303"/>
      <c r="CE98" s="303"/>
      <c r="CF98" s="303"/>
      <c r="CG98" s="1481"/>
      <c r="CH98" s="1481"/>
      <c r="CI98" s="1481"/>
      <c r="CJ98" s="1481"/>
      <c r="CK98" s="1481"/>
      <c r="CL98" s="1481"/>
      <c r="CM98" s="1481"/>
      <c r="CN98" s="1481"/>
      <c r="CO98" s="1481"/>
      <c r="CP98" s="1481"/>
      <c r="CQ98" s="1481"/>
      <c r="CR98" s="1481"/>
      <c r="CS98" s="1481"/>
      <c r="CT98" s="1481"/>
      <c r="CU98" s="1481"/>
      <c r="CV98" s="1481"/>
      <c r="CW98" s="1481"/>
      <c r="CX98" s="1481"/>
      <c r="CY98" s="1481"/>
      <c r="CZ98" s="1481"/>
    </row>
    <row r="99" s="131" customFormat="true" ht="15" customHeight="true" x14ac:dyDescent="0.2">
      <c r="A99" s="963"/>
      <c r="B99" s="749"/>
      <c r="C99" s="839"/>
      <c r="D99" s="840"/>
      <c r="E99" s="840"/>
      <c r="F99" s="840"/>
      <c r="G99" s="841"/>
      <c r="H99" s="842"/>
      <c r="I99" s="840"/>
      <c r="J99" s="840"/>
      <c r="K99" s="840"/>
      <c r="L99" s="843"/>
      <c r="M99" s="839"/>
      <c r="N99" s="840"/>
      <c r="O99" s="840"/>
      <c r="P99" s="840"/>
      <c r="Q99" s="841"/>
      <c r="R99" s="842"/>
      <c r="S99" s="840"/>
      <c r="T99" s="840"/>
      <c r="U99" s="840"/>
      <c r="V99" s="840"/>
      <c r="W99" s="840"/>
      <c r="X99" s="840"/>
      <c r="Y99" s="840"/>
      <c r="Z99" s="840"/>
      <c r="AA99" s="840"/>
      <c r="AB99" s="840"/>
      <c r="AC99" s="796"/>
      <c r="AD99" s="796"/>
      <c r="AE99" s="796"/>
      <c r="AF99" s="838"/>
      <c r="AG99" s="557"/>
      <c r="AH99" s="557"/>
      <c r="AI99" s="557"/>
      <c r="AJ99" s="557"/>
      <c r="AK99" s="557"/>
      <c r="AL99" s="557"/>
      <c r="AM99" s="557"/>
      <c r="AN99" s="557"/>
      <c r="AO99" s="557"/>
      <c r="AP99" s="557"/>
      <c r="AQ99" s="557"/>
      <c r="AR99" s="557"/>
      <c r="AS99" s="557"/>
      <c r="AT99" s="557"/>
      <c r="AU99" s="557"/>
      <c r="AV99" s="557"/>
      <c r="AW99" s="557"/>
      <c r="AX99" s="557"/>
      <c r="AY99" s="557"/>
      <c r="AZ99" s="216"/>
      <c r="BA99" s="237"/>
      <c r="BB99" s="154"/>
      <c r="BC99" s="322"/>
      <c r="BD99" s="302"/>
      <c r="BE99" s="302"/>
      <c r="BF99" s="302"/>
      <c r="BG99" s="323"/>
      <c r="BH99" s="330"/>
      <c r="BI99" s="302"/>
      <c r="BJ99" s="302"/>
      <c r="BK99" s="302"/>
      <c r="BL99" s="323"/>
      <c r="BM99" s="330"/>
      <c r="BN99" s="302"/>
      <c r="BO99" s="302"/>
      <c r="BP99" s="302"/>
      <c r="BQ99" s="323"/>
      <c r="BR99" s="330"/>
      <c r="BS99" s="302"/>
      <c r="BT99" s="302"/>
      <c r="BU99" s="302"/>
      <c r="BV99" s="302"/>
      <c r="BW99" s="302"/>
      <c r="BX99" s="302"/>
      <c r="BY99" s="303"/>
      <c r="BZ99" s="303"/>
      <c r="CA99" s="303"/>
      <c r="CB99" s="303"/>
      <c r="CC99" s="303"/>
      <c r="CD99" s="303"/>
      <c r="CE99" s="303"/>
      <c r="CF99" s="303"/>
      <c r="CG99" s="1481"/>
      <c r="CH99" s="1481"/>
      <c r="CI99" s="1481"/>
      <c r="CJ99" s="1481"/>
      <c r="CK99" s="1481"/>
      <c r="CL99" s="1481"/>
      <c r="CM99" s="1481"/>
      <c r="CN99" s="1481"/>
      <c r="CO99" s="1481"/>
      <c r="CP99" s="1481"/>
      <c r="CQ99" s="1481"/>
      <c r="CR99" s="1481"/>
      <c r="CS99" s="1481"/>
      <c r="CT99" s="1481"/>
      <c r="CU99" s="1481"/>
      <c r="CV99" s="1481"/>
      <c r="CW99" s="1481"/>
      <c r="CX99" s="1481"/>
      <c r="CY99" s="1481"/>
      <c r="CZ99" s="1481"/>
    </row>
    <row r="100" s="131" customFormat="true" ht="15" customHeight="true" x14ac:dyDescent="0.2">
      <c r="A100" s="963"/>
      <c r="B100" s="749"/>
      <c r="C100" s="839"/>
      <c r="D100" s="840"/>
      <c r="E100" s="840"/>
      <c r="F100" s="840"/>
      <c r="G100" s="841"/>
      <c r="H100" s="842"/>
      <c r="I100" s="840"/>
      <c r="J100" s="840"/>
      <c r="K100" s="840"/>
      <c r="L100" s="843"/>
      <c r="M100" s="839"/>
      <c r="N100" s="840"/>
      <c r="O100" s="840"/>
      <c r="P100" s="840"/>
      <c r="Q100" s="841"/>
      <c r="R100" s="842"/>
      <c r="S100" s="840"/>
      <c r="T100" s="840"/>
      <c r="U100" s="840"/>
      <c r="V100" s="840"/>
      <c r="W100" s="840"/>
      <c r="X100" s="840"/>
      <c r="Y100" s="840"/>
      <c r="Z100" s="840"/>
      <c r="AA100" s="840"/>
      <c r="AB100" s="840"/>
      <c r="AC100" s="796"/>
      <c r="AD100" s="796"/>
      <c r="AE100" s="796"/>
      <c r="AF100" s="838"/>
      <c r="AG100" s="557"/>
      <c r="AH100" s="557"/>
      <c r="AI100" s="557"/>
      <c r="AJ100" s="557"/>
      <c r="AK100" s="557"/>
      <c r="AL100" s="557"/>
      <c r="AM100" s="557"/>
      <c r="AN100" s="557"/>
      <c r="AO100" s="557"/>
      <c r="AP100" s="557"/>
      <c r="AQ100" s="557"/>
      <c r="AR100" s="557"/>
      <c r="AS100" s="557"/>
      <c r="AT100" s="557"/>
      <c r="AU100" s="557"/>
      <c r="AV100" s="557"/>
      <c r="AW100" s="557"/>
      <c r="AX100" s="557"/>
      <c r="AY100" s="557"/>
      <c r="AZ100" s="216"/>
      <c r="BA100" s="237"/>
      <c r="BB100" s="154"/>
      <c r="BC100" s="322"/>
      <c r="BD100" s="302"/>
      <c r="BE100" s="302"/>
      <c r="BF100" s="302"/>
      <c r="BG100" s="323"/>
      <c r="BH100" s="330"/>
      <c r="BI100" s="302"/>
      <c r="BJ100" s="302"/>
      <c r="BK100" s="302"/>
      <c r="BL100" s="323"/>
      <c r="BM100" s="330"/>
      <c r="BN100" s="302"/>
      <c r="BO100" s="302"/>
      <c r="BP100" s="302"/>
      <c r="BQ100" s="323"/>
      <c r="BR100" s="330"/>
      <c r="BS100" s="302"/>
      <c r="BT100" s="302"/>
      <c r="BU100" s="302"/>
      <c r="BV100" s="302"/>
      <c r="BW100" s="302"/>
      <c r="BX100" s="302"/>
      <c r="BY100" s="303"/>
      <c r="BZ100" s="303"/>
      <c r="CA100" s="303"/>
      <c r="CB100" s="303"/>
      <c r="CC100" s="303"/>
      <c r="CD100" s="303"/>
      <c r="CE100" s="303"/>
      <c r="CF100" s="303"/>
      <c r="CG100" s="1481"/>
      <c r="CH100" s="1481"/>
      <c r="CI100" s="1481"/>
      <c r="CJ100" s="1481"/>
      <c r="CK100" s="1481"/>
      <c r="CL100" s="1481"/>
      <c r="CM100" s="1481"/>
      <c r="CN100" s="1481"/>
      <c r="CO100" s="1481"/>
      <c r="CP100" s="1481"/>
      <c r="CQ100" s="1481"/>
      <c r="CR100" s="1481"/>
      <c r="CS100" s="1481"/>
      <c r="CT100" s="1481"/>
      <c r="CU100" s="1481"/>
      <c r="CV100" s="1481"/>
      <c r="CW100" s="1481"/>
      <c r="CX100" s="1481"/>
      <c r="CY100" s="1481"/>
      <c r="CZ100" s="1481"/>
    </row>
    <row r="101" s="131" customFormat="true" ht="15" customHeight="true" x14ac:dyDescent="0.2">
      <c r="A101" s="724"/>
      <c r="B101" s="749"/>
      <c r="C101" s="839"/>
      <c r="D101" s="840"/>
      <c r="E101" s="840"/>
      <c r="F101" s="840"/>
      <c r="G101" s="841"/>
      <c r="H101" s="842"/>
      <c r="I101" s="840"/>
      <c r="J101" s="840"/>
      <c r="K101" s="840"/>
      <c r="L101" s="843"/>
      <c r="M101" s="839"/>
      <c r="N101" s="840"/>
      <c r="O101" s="840"/>
      <c r="P101" s="840"/>
      <c r="Q101" s="841"/>
      <c r="R101" s="842"/>
      <c r="S101" s="840"/>
      <c r="T101" s="840"/>
      <c r="U101" s="840"/>
      <c r="V101" s="840"/>
      <c r="W101" s="840"/>
      <c r="X101" s="840"/>
      <c r="Y101" s="840"/>
      <c r="Z101" s="840"/>
      <c r="AA101" s="840"/>
      <c r="AB101" s="840"/>
      <c r="AC101" s="796"/>
      <c r="AD101" s="796"/>
      <c r="AE101" s="796"/>
      <c r="AF101" s="838"/>
      <c r="AG101" s="557"/>
      <c r="AH101" s="557"/>
      <c r="AI101" s="557"/>
      <c r="AJ101" s="557"/>
      <c r="AK101" s="557"/>
      <c r="AL101" s="557"/>
      <c r="AM101" s="557"/>
      <c r="AN101" s="557"/>
      <c r="AO101" s="557"/>
      <c r="AP101" s="557"/>
      <c r="AQ101" s="557"/>
      <c r="AR101" s="557"/>
      <c r="AS101" s="557"/>
      <c r="AT101" s="557"/>
      <c r="AU101" s="557"/>
      <c r="AV101" s="557"/>
      <c r="AW101" s="557"/>
      <c r="AX101" s="557"/>
      <c r="AY101" s="557"/>
      <c r="AZ101" s="216"/>
      <c r="BA101" s="237"/>
      <c r="BB101" s="154"/>
      <c r="BC101" s="322"/>
      <c r="BD101" s="302"/>
      <c r="BE101" s="302"/>
      <c r="BF101" s="302"/>
      <c r="BG101" s="323"/>
      <c r="BH101" s="330"/>
      <c r="BI101" s="302"/>
      <c r="BJ101" s="302"/>
      <c r="BK101" s="302"/>
      <c r="BL101" s="323"/>
      <c r="BM101" s="330"/>
      <c r="BN101" s="302"/>
      <c r="BO101" s="302"/>
      <c r="BP101" s="302"/>
      <c r="BQ101" s="323"/>
      <c r="BR101" s="330"/>
      <c r="BS101" s="302"/>
      <c r="BT101" s="302"/>
      <c r="BU101" s="302"/>
      <c r="BV101" s="302"/>
      <c r="BW101" s="302"/>
      <c r="BX101" s="302"/>
      <c r="BY101" s="303"/>
      <c r="BZ101" s="303"/>
      <c r="CA101" s="303"/>
      <c r="CB101" s="303"/>
      <c r="CC101" s="303"/>
      <c r="CD101" s="303"/>
      <c r="CE101" s="303"/>
      <c r="CF101" s="303"/>
      <c r="CG101" s="1481"/>
      <c r="CH101" s="1481"/>
      <c r="CI101" s="1481"/>
      <c r="CJ101" s="1481"/>
      <c r="CK101" s="1481"/>
      <c r="CL101" s="1481"/>
      <c r="CM101" s="1481"/>
      <c r="CN101" s="1481"/>
      <c r="CO101" s="1481"/>
      <c r="CP101" s="1481"/>
      <c r="CQ101" s="1481"/>
      <c r="CR101" s="1481"/>
      <c r="CS101" s="1481"/>
      <c r="CT101" s="1481"/>
      <c r="CU101" s="1481"/>
      <c r="CV101" s="1481"/>
      <c r="CW101" s="1481"/>
      <c r="CX101" s="1481"/>
      <c r="CY101" s="1481"/>
      <c r="CZ101" s="1481"/>
    </row>
    <row r="102" s="131" customFormat="true" ht="15" customHeight="true" x14ac:dyDescent="0.2">
      <c r="A102" s="963"/>
      <c r="B102" s="749"/>
      <c r="C102" s="839"/>
      <c r="D102" s="840"/>
      <c r="E102" s="840"/>
      <c r="F102" s="840"/>
      <c r="G102" s="841"/>
      <c r="H102" s="842"/>
      <c r="I102" s="840"/>
      <c r="J102" s="840"/>
      <c r="K102" s="840"/>
      <c r="L102" s="843"/>
      <c r="M102" s="839"/>
      <c r="N102" s="840"/>
      <c r="O102" s="840"/>
      <c r="P102" s="840"/>
      <c r="Q102" s="841"/>
      <c r="R102" s="842"/>
      <c r="S102" s="840"/>
      <c r="T102" s="840"/>
      <c r="U102" s="840"/>
      <c r="V102" s="840"/>
      <c r="W102" s="840"/>
      <c r="X102" s="840"/>
      <c r="Y102" s="840"/>
      <c r="Z102" s="840"/>
      <c r="AA102" s="840"/>
      <c r="AB102" s="840"/>
      <c r="AC102" s="796"/>
      <c r="AD102" s="796"/>
      <c r="AE102" s="796"/>
      <c r="AF102" s="838"/>
      <c r="AG102" s="557"/>
      <c r="AH102" s="557"/>
      <c r="AI102" s="557"/>
      <c r="AJ102" s="557"/>
      <c r="AK102" s="557"/>
      <c r="AL102" s="557"/>
      <c r="AM102" s="557"/>
      <c r="AN102" s="557"/>
      <c r="AO102" s="557"/>
      <c r="AP102" s="557"/>
      <c r="AQ102" s="557"/>
      <c r="AR102" s="557"/>
      <c r="AS102" s="557"/>
      <c r="AT102" s="557"/>
      <c r="AU102" s="557"/>
      <c r="AV102" s="557"/>
      <c r="AW102" s="557"/>
      <c r="AX102" s="557"/>
      <c r="AY102" s="557"/>
      <c r="AZ102" s="216"/>
      <c r="BA102" s="237"/>
      <c r="BB102" s="154"/>
      <c r="BC102" s="322"/>
      <c r="BD102" s="302"/>
      <c r="BE102" s="302"/>
      <c r="BF102" s="302"/>
      <c r="BG102" s="323"/>
      <c r="BH102" s="330"/>
      <c r="BI102" s="302"/>
      <c r="BJ102" s="302"/>
      <c r="BK102" s="302"/>
      <c r="BL102" s="323"/>
      <c r="BM102" s="330"/>
      <c r="BN102" s="302"/>
      <c r="BO102" s="302"/>
      <c r="BP102" s="302"/>
      <c r="BQ102" s="323"/>
      <c r="BR102" s="330"/>
      <c r="BS102" s="302"/>
      <c r="BT102" s="302"/>
      <c r="BU102" s="302"/>
      <c r="BV102" s="302"/>
      <c r="BW102" s="302"/>
      <c r="BX102" s="302"/>
      <c r="BY102" s="303"/>
      <c r="BZ102" s="303"/>
      <c r="CA102" s="303"/>
      <c r="CB102" s="303"/>
      <c r="CC102" s="303"/>
      <c r="CD102" s="303"/>
      <c r="CE102" s="303"/>
      <c r="CF102" s="303"/>
      <c r="CG102" s="1481"/>
      <c r="CH102" s="1481"/>
      <c r="CI102" s="1481"/>
      <c r="CJ102" s="1481"/>
      <c r="CK102" s="1481"/>
      <c r="CL102" s="1481"/>
      <c r="CM102" s="1481"/>
      <c r="CN102" s="1481"/>
      <c r="CO102" s="1481"/>
      <c r="CP102" s="1481"/>
      <c r="CQ102" s="1481"/>
      <c r="CR102" s="1481"/>
      <c r="CS102" s="1481"/>
      <c r="CT102" s="1481"/>
      <c r="CU102" s="1481"/>
      <c r="CV102" s="1481"/>
      <c r="CW102" s="1481"/>
      <c r="CX102" s="1481"/>
      <c r="CY102" s="1481"/>
      <c r="CZ102" s="1481"/>
    </row>
    <row r="103" s="131" customFormat="true" ht="15" customHeight="true" x14ac:dyDescent="0.2">
      <c r="A103" s="963"/>
      <c r="B103" s="749"/>
      <c r="C103" s="839"/>
      <c r="D103" s="840"/>
      <c r="E103" s="840"/>
      <c r="F103" s="840"/>
      <c r="G103" s="841"/>
      <c r="H103" s="842"/>
      <c r="I103" s="840"/>
      <c r="J103" s="840"/>
      <c r="K103" s="840"/>
      <c r="L103" s="843"/>
      <c r="M103" s="839"/>
      <c r="N103" s="840"/>
      <c r="O103" s="840"/>
      <c r="P103" s="840"/>
      <c r="Q103" s="841"/>
      <c r="R103" s="842"/>
      <c r="S103" s="840"/>
      <c r="T103" s="840"/>
      <c r="U103" s="840"/>
      <c r="V103" s="840"/>
      <c r="W103" s="840"/>
      <c r="X103" s="840"/>
      <c r="Y103" s="840"/>
      <c r="Z103" s="840"/>
      <c r="AA103" s="840"/>
      <c r="AB103" s="840"/>
      <c r="AC103" s="796"/>
      <c r="AD103" s="796"/>
      <c r="AE103" s="796"/>
      <c r="AF103" s="838"/>
      <c r="AG103" s="557"/>
      <c r="AH103" s="557"/>
      <c r="AI103" s="557"/>
      <c r="AJ103" s="557"/>
      <c r="AK103" s="557"/>
      <c r="AL103" s="557"/>
      <c r="AM103" s="557"/>
      <c r="AN103" s="557"/>
      <c r="AO103" s="557"/>
      <c r="AP103" s="557"/>
      <c r="AQ103" s="557"/>
      <c r="AR103" s="557"/>
      <c r="AS103" s="557"/>
      <c r="AT103" s="557"/>
      <c r="AU103" s="557"/>
      <c r="AV103" s="557"/>
      <c r="AW103" s="557"/>
      <c r="AX103" s="557"/>
      <c r="AY103" s="557"/>
      <c r="AZ103" s="216"/>
      <c r="BA103" s="237"/>
      <c r="BB103" s="154"/>
      <c r="BC103" s="322"/>
      <c r="BD103" s="302"/>
      <c r="BE103" s="302"/>
      <c r="BF103" s="302"/>
      <c r="BG103" s="323"/>
      <c r="BH103" s="330"/>
      <c r="BI103" s="302"/>
      <c r="BJ103" s="302"/>
      <c r="BK103" s="302"/>
      <c r="BL103" s="323"/>
      <c r="BM103" s="330"/>
      <c r="BN103" s="302"/>
      <c r="BO103" s="302"/>
      <c r="BP103" s="302"/>
      <c r="BQ103" s="323"/>
      <c r="BR103" s="330"/>
      <c r="BS103" s="302"/>
      <c r="BT103" s="302"/>
      <c r="BU103" s="302"/>
      <c r="BV103" s="302"/>
      <c r="BW103" s="302"/>
      <c r="BX103" s="302"/>
      <c r="BY103" s="303"/>
      <c r="BZ103" s="303"/>
      <c r="CA103" s="303"/>
      <c r="CB103" s="303"/>
      <c r="CC103" s="303"/>
      <c r="CD103" s="303"/>
      <c r="CE103" s="303"/>
      <c r="CF103" s="303"/>
      <c r="CG103" s="1481"/>
      <c r="CH103" s="1481"/>
      <c r="CI103" s="1481"/>
      <c r="CJ103" s="1481"/>
      <c r="CK103" s="1481"/>
      <c r="CL103" s="1481"/>
      <c r="CM103" s="1481"/>
      <c r="CN103" s="1481"/>
      <c r="CO103" s="1481"/>
      <c r="CP103" s="1481"/>
      <c r="CQ103" s="1481"/>
      <c r="CR103" s="1481"/>
      <c r="CS103" s="1481"/>
      <c r="CT103" s="1481"/>
      <c r="CU103" s="1481"/>
      <c r="CV103" s="1481"/>
      <c r="CW103" s="1481"/>
      <c r="CX103" s="1481"/>
      <c r="CY103" s="1481"/>
      <c r="CZ103" s="1481"/>
    </row>
    <row r="104" s="131" customFormat="true" ht="15" customHeight="true" x14ac:dyDescent="0.2">
      <c r="A104" s="963"/>
      <c r="B104" s="749"/>
      <c r="C104" s="839"/>
      <c r="D104" s="840"/>
      <c r="E104" s="840"/>
      <c r="F104" s="840"/>
      <c r="G104" s="841"/>
      <c r="H104" s="842"/>
      <c r="I104" s="840"/>
      <c r="J104" s="840"/>
      <c r="K104" s="840"/>
      <c r="L104" s="843"/>
      <c r="M104" s="839"/>
      <c r="N104" s="840"/>
      <c r="O104" s="840"/>
      <c r="P104" s="840"/>
      <c r="Q104" s="841"/>
      <c r="R104" s="842"/>
      <c r="S104" s="840"/>
      <c r="T104" s="840"/>
      <c r="U104" s="840"/>
      <c r="V104" s="840"/>
      <c r="W104" s="840"/>
      <c r="X104" s="840"/>
      <c r="Y104" s="840"/>
      <c r="Z104" s="840"/>
      <c r="AA104" s="840"/>
      <c r="AB104" s="840"/>
      <c r="AC104" s="796"/>
      <c r="AD104" s="796"/>
      <c r="AE104" s="796"/>
      <c r="AF104" s="838"/>
      <c r="AG104" s="557"/>
      <c r="AH104" s="557"/>
      <c r="AI104" s="557"/>
      <c r="AJ104" s="557"/>
      <c r="AK104" s="557"/>
      <c r="AL104" s="557"/>
      <c r="AM104" s="557"/>
      <c r="AN104" s="557"/>
      <c r="AO104" s="557"/>
      <c r="AP104" s="557"/>
      <c r="AQ104" s="557"/>
      <c r="AR104" s="557"/>
      <c r="AS104" s="557"/>
      <c r="AT104" s="557"/>
      <c r="AU104" s="557"/>
      <c r="AV104" s="557"/>
      <c r="AW104" s="557"/>
      <c r="AX104" s="557"/>
      <c r="AY104" s="557"/>
      <c r="AZ104" s="216"/>
      <c r="BA104" s="237"/>
      <c r="BB104" s="154"/>
      <c r="BC104" s="322"/>
      <c r="BD104" s="302"/>
      <c r="BE104" s="302"/>
      <c r="BF104" s="302"/>
      <c r="BG104" s="323"/>
      <c r="BH104" s="330"/>
      <c r="BI104" s="302"/>
      <c r="BJ104" s="302"/>
      <c r="BK104" s="302"/>
      <c r="BL104" s="323"/>
      <c r="BM104" s="330"/>
      <c r="BN104" s="302"/>
      <c r="BO104" s="302"/>
      <c r="BP104" s="302"/>
      <c r="BQ104" s="323"/>
      <c r="BR104" s="330"/>
      <c r="BS104" s="302"/>
      <c r="BT104" s="302"/>
      <c r="BU104" s="302"/>
      <c r="BV104" s="302"/>
      <c r="BW104" s="302"/>
      <c r="BX104" s="302"/>
      <c r="BY104" s="303"/>
      <c r="BZ104" s="303"/>
      <c r="CA104" s="303"/>
      <c r="CB104" s="303"/>
      <c r="CC104" s="303"/>
      <c r="CD104" s="303"/>
      <c r="CE104" s="303"/>
      <c r="CF104" s="303"/>
      <c r="CG104" s="1481"/>
      <c r="CH104" s="1481"/>
      <c r="CI104" s="1481"/>
      <c r="CJ104" s="1481"/>
      <c r="CK104" s="1481"/>
      <c r="CL104" s="1481"/>
      <c r="CM104" s="1481"/>
      <c r="CN104" s="1481"/>
      <c r="CO104" s="1481"/>
      <c r="CP104" s="1481"/>
      <c r="CQ104" s="1481"/>
      <c r="CR104" s="1481"/>
      <c r="CS104" s="1481"/>
      <c r="CT104" s="1481"/>
      <c r="CU104" s="1481"/>
      <c r="CV104" s="1481"/>
      <c r="CW104" s="1481"/>
      <c r="CX104" s="1481"/>
      <c r="CY104" s="1481"/>
      <c r="CZ104" s="1481"/>
    </row>
    <row r="105" s="131" customFormat="true" ht="15" customHeight="true" x14ac:dyDescent="0.2">
      <c r="A105" s="743"/>
      <c r="B105" s="750"/>
      <c r="C105" s="844"/>
      <c r="D105" s="845"/>
      <c r="E105" s="845"/>
      <c r="F105" s="845"/>
      <c r="G105" s="846"/>
      <c r="H105" s="847"/>
      <c r="I105" s="845"/>
      <c r="J105" s="845"/>
      <c r="K105" s="845"/>
      <c r="L105" s="848"/>
      <c r="M105" s="844"/>
      <c r="N105" s="845"/>
      <c r="O105" s="845"/>
      <c r="P105" s="845"/>
      <c r="Q105" s="846"/>
      <c r="R105" s="847"/>
      <c r="S105" s="845"/>
      <c r="T105" s="845"/>
      <c r="U105" s="845"/>
      <c r="V105" s="845"/>
      <c r="W105" s="845"/>
      <c r="X105" s="845"/>
      <c r="Y105" s="845"/>
      <c r="Z105" s="845"/>
      <c r="AA105" s="845"/>
      <c r="AB105" s="845"/>
      <c r="AC105" s="849"/>
      <c r="AD105" s="849"/>
      <c r="AE105" s="849"/>
      <c r="AF105" s="962"/>
      <c r="AG105" s="557"/>
      <c r="AH105" s="557"/>
      <c r="AI105" s="557"/>
      <c r="AJ105" s="557"/>
      <c r="AK105" s="557"/>
      <c r="AL105" s="557"/>
      <c r="AM105" s="557"/>
      <c r="AN105" s="557"/>
      <c r="AO105" s="557"/>
      <c r="AP105" s="557"/>
      <c r="AQ105" s="557"/>
      <c r="AR105" s="557"/>
      <c r="AS105" s="557"/>
      <c r="AT105" s="557"/>
      <c r="AU105" s="557"/>
      <c r="AV105" s="557"/>
      <c r="AW105" s="557"/>
      <c r="AX105" s="557"/>
      <c r="AY105" s="557"/>
      <c r="AZ105" s="216"/>
      <c r="BA105" s="237"/>
      <c r="BB105" s="154"/>
      <c r="BC105" s="324"/>
      <c r="BD105" s="325"/>
      <c r="BE105" s="325"/>
      <c r="BF105" s="325"/>
      <c r="BG105" s="326"/>
      <c r="BH105" s="331"/>
      <c r="BI105" s="325"/>
      <c r="BJ105" s="325"/>
      <c r="BK105" s="325"/>
      <c r="BL105" s="326"/>
      <c r="BM105" s="331"/>
      <c r="BN105" s="325"/>
      <c r="BO105" s="325"/>
      <c r="BP105" s="325"/>
      <c r="BQ105" s="326"/>
      <c r="BR105" s="331"/>
      <c r="BS105" s="325"/>
      <c r="BT105" s="325"/>
      <c r="BU105" s="325"/>
      <c r="BV105" s="325"/>
      <c r="BW105" s="325"/>
      <c r="BX105" s="325"/>
      <c r="BY105" s="332"/>
      <c r="BZ105" s="332"/>
      <c r="CA105" s="332"/>
      <c r="CB105" s="332"/>
      <c r="CC105" s="332"/>
      <c r="CD105" s="332"/>
      <c r="CE105" s="332"/>
      <c r="CF105" s="332"/>
      <c r="CG105" s="1481"/>
      <c r="CH105" s="1481"/>
      <c r="CI105" s="1481"/>
      <c r="CJ105" s="1481"/>
      <c r="CK105" s="1481"/>
      <c r="CL105" s="1481"/>
      <c r="CM105" s="1481"/>
      <c r="CN105" s="1481"/>
      <c r="CO105" s="1481"/>
      <c r="CP105" s="1481"/>
      <c r="CQ105" s="1481"/>
      <c r="CR105" s="1481"/>
      <c r="CS105" s="1481"/>
      <c r="CT105" s="1481"/>
      <c r="CU105" s="1481"/>
      <c r="CV105" s="1481"/>
      <c r="CW105" s="1481"/>
      <c r="CX105" s="1481"/>
      <c r="CY105" s="1481"/>
      <c r="CZ105" s="1481"/>
    </row>
    <row r="106" s="131" customFormat="true" ht="250.15" customHeight="true" x14ac:dyDescent="0.2">
      <c r="A106" s="399"/>
      <c r="B106" s="575"/>
      <c r="C106" s="576"/>
      <c r="D106" s="576"/>
      <c r="E106" s="576"/>
      <c r="F106" s="576"/>
      <c r="G106" s="576"/>
      <c r="H106" s="576"/>
      <c r="I106" s="576"/>
      <c r="J106" s="576"/>
      <c r="K106" s="576"/>
      <c r="L106" s="576"/>
      <c r="M106" s="576"/>
      <c r="N106" s="576"/>
      <c r="O106" s="576"/>
      <c r="P106" s="576"/>
      <c r="Q106" s="576"/>
      <c r="R106" s="576"/>
      <c r="S106" s="576"/>
      <c r="T106" s="576"/>
      <c r="U106" s="576"/>
      <c r="V106" s="576"/>
      <c r="W106" s="576"/>
      <c r="X106" s="576"/>
      <c r="Y106" s="576"/>
      <c r="Z106" s="576"/>
      <c r="AA106" s="576"/>
      <c r="AB106" s="57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8"/>
      <c r="BB106" s="299"/>
      <c r="BC106" s="299"/>
      <c r="BD106" s="299"/>
      <c r="BE106" s="299"/>
      <c r="BF106" s="299"/>
      <c r="BG106" s="299"/>
      <c r="BH106" s="299"/>
      <c r="BI106" s="299"/>
      <c r="BJ106" s="299"/>
      <c r="BK106" s="299"/>
      <c r="BL106" s="299"/>
      <c r="BM106" s="299"/>
      <c r="BN106" s="299"/>
      <c r="BO106" s="299"/>
      <c r="BP106" s="299"/>
      <c r="BQ106" s="299"/>
      <c r="BR106" s="299"/>
      <c r="BS106" s="299"/>
      <c r="BT106" s="299"/>
      <c r="BU106" s="299"/>
      <c r="BV106" s="299"/>
      <c r="BW106" s="299"/>
      <c r="BX106" s="299"/>
      <c r="BY106" s="298"/>
      <c r="BZ106" s="298"/>
      <c r="CA106" s="298"/>
      <c r="CB106" s="298"/>
      <c r="CC106" s="298"/>
      <c r="CD106" s="298"/>
      <c r="CE106" s="298"/>
      <c r="CF106" s="298"/>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9"/>
      <c r="B107" s="112"/>
      <c r="C107" s="277"/>
      <c r="D107" s="277"/>
      <c r="E107" s="277"/>
      <c r="F107" s="277"/>
      <c r="G107" s="277"/>
      <c r="H107" s="277"/>
      <c r="I107" s="277"/>
      <c r="J107" s="277"/>
      <c r="K107" s="277"/>
      <c r="L107" s="277"/>
      <c r="M107" s="277"/>
      <c r="N107" s="277"/>
      <c r="O107" s="277"/>
      <c r="P107" s="277"/>
      <c r="Q107" s="277"/>
      <c r="R107" s="277"/>
      <c r="S107" s="277"/>
      <c r="T107" s="277"/>
      <c r="U107" s="277"/>
      <c r="V107" s="277"/>
      <c r="W107" s="277"/>
      <c r="X107" s="277"/>
      <c r="Y107" s="277"/>
      <c r="Z107" s="277"/>
      <c r="AA107" s="277"/>
      <c r="AB107" s="277"/>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1707" t="str">
        <f>A1026</f>
        <v>Sudan</v>
      </c>
      <c r="B108" s="1708"/>
      <c r="C108" s="113"/>
      <c r="D108" s="113"/>
      <c r="E108" s="113"/>
      <c r="F108" s="113"/>
      <c r="G108" s="113"/>
      <c r="H108" s="113"/>
      <c r="I108" s="113"/>
      <c r="J108" s="113"/>
      <c r="K108" s="113"/>
      <c r="L108" s="113"/>
      <c r="M108" s="113"/>
      <c r="N108" s="113"/>
      <c r="O108" s="113"/>
      <c r="P108" s="113"/>
      <c r="Q108" s="113"/>
      <c r="R108" s="113"/>
      <c r="S108" s="113"/>
      <c r="T108" s="113"/>
      <c r="U108" s="113"/>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2010</v>
      </c>
      <c r="B109" s="139"/>
      <c r="C109" s="113"/>
      <c r="D109" s="113"/>
      <c r="E109" s="113"/>
      <c r="F109" s="113"/>
      <c r="G109" s="113"/>
      <c r="H109" s="113"/>
      <c r="I109" s="113"/>
      <c r="J109" s="113"/>
      <c r="K109" s="113"/>
      <c r="L109" s="113"/>
      <c r="M109" s="113"/>
      <c r="N109" s="113"/>
      <c r="O109" s="113"/>
      <c r="P109" s="113"/>
      <c r="Q109" s="113"/>
      <c r="R109" s="113"/>
      <c r="S109" s="113"/>
      <c r="T109" s="113"/>
      <c r="U109" s="113"/>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4" t="s">
        <v>97</v>
      </c>
      <c r="B112" s="222"/>
      <c r="C112" s="113"/>
      <c r="D112" s="113"/>
      <c r="E112" s="113"/>
      <c r="F112" s="113"/>
      <c r="G112" s="113"/>
      <c r="H112" s="113"/>
      <c r="I112" s="113"/>
      <c r="J112" s="113"/>
      <c r="K112" s="113"/>
      <c r="L112" s="113"/>
      <c r="M112" s="113"/>
      <c r="N112" s="113"/>
      <c r="O112" s="113"/>
      <c r="P112" s="113"/>
      <c r="Q112" s="113"/>
      <c r="R112" s="113"/>
      <c r="S112" s="113"/>
      <c r="T112" s="113"/>
      <c r="U112" s="113"/>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MICS10</v>
      </c>
      <c r="C115" s="113"/>
      <c r="D115" s="113"/>
      <c r="E115" s="113"/>
      <c r="F115" s="113"/>
      <c r="G115" s="113"/>
      <c r="H115" s="113"/>
      <c r="I115" s="113"/>
      <c r="J115" s="113"/>
      <c r="K115" s="113"/>
      <c r="L115" s="113"/>
      <c r="M115" s="113"/>
      <c r="N115" s="113"/>
      <c r="O115" s="113"/>
      <c r="P115" s="113"/>
      <c r="Q115" s="113"/>
      <c r="R115" s="113"/>
      <c r="S115" s="113"/>
      <c r="T115" s="113"/>
      <c r="U115" s="113"/>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569" t="str">
        <f>B1030</f>
        <v/>
      </c>
      <c r="B116" s="570"/>
      <c r="C116" s="113"/>
      <c r="D116" s="113"/>
      <c r="E116" s="113"/>
      <c r="F116" s="113"/>
      <c r="G116" s="113"/>
      <c r="H116" s="113"/>
      <c r="I116" s="113"/>
      <c r="J116" s="113"/>
      <c r="K116" s="113"/>
      <c r="L116" s="113"/>
      <c r="M116" s="113"/>
      <c r="N116" s="113"/>
      <c r="O116" s="113"/>
      <c r="P116" s="113"/>
      <c r="Q116" s="113"/>
      <c r="R116" s="113"/>
      <c r="S116" s="113"/>
      <c r="T116" s="113"/>
      <c r="U116" s="113"/>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569" t="str">
        <f>B1029</f>
        <v/>
      </c>
      <c r="B117" s="571"/>
      <c r="C117" s="113"/>
      <c r="D117" s="113"/>
      <c r="E117" s="113"/>
      <c r="F117" s="113"/>
      <c r="G117" s="113"/>
      <c r="H117" s="113"/>
      <c r="I117" s="113"/>
      <c r="J117" s="113"/>
      <c r="K117" s="113"/>
      <c r="L117" s="113"/>
      <c r="M117" s="113"/>
      <c r="N117" s="113"/>
      <c r="O117" s="113"/>
      <c r="P117" s="113"/>
      <c r="Q117" s="113"/>
      <c r="R117" s="113"/>
      <c r="S117" s="113"/>
      <c r="T117" s="113"/>
      <c r="U117" s="113"/>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572"/>
      <c r="B118" s="570"/>
      <c r="C118" s="113"/>
      <c r="D118" s="113"/>
      <c r="E118" s="113"/>
      <c r="F118" s="113"/>
      <c r="G118" s="113"/>
      <c r="H118" s="113"/>
      <c r="I118" s="113"/>
      <c r="J118" s="113"/>
      <c r="K118" s="113"/>
      <c r="L118" s="113"/>
      <c r="M118" s="113"/>
      <c r="N118" s="113"/>
      <c r="O118" s="113"/>
      <c r="P118" s="113"/>
      <c r="Q118" s="113"/>
      <c r="R118" s="113"/>
      <c r="S118" s="113"/>
      <c r="T118" s="113"/>
      <c r="U118" s="113"/>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573"/>
      <c r="B119" s="574"/>
      <c r="C119" s="113"/>
      <c r="D119" s="113"/>
      <c r="E119" s="113"/>
      <c r="F119" s="113"/>
      <c r="G119" s="113"/>
      <c r="H119" s="113"/>
      <c r="I119" s="113"/>
      <c r="J119" s="113"/>
      <c r="K119" s="113"/>
      <c r="L119" s="113"/>
      <c r="M119" s="113"/>
      <c r="N119" s="113"/>
      <c r="O119" s="113"/>
      <c r="P119" s="113"/>
      <c r="Q119" s="113"/>
      <c r="R119" s="113"/>
      <c r="S119" s="113"/>
      <c r="T119" s="113"/>
      <c r="U119" s="113"/>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398" customFormat="true" ht="15" customHeight="true" x14ac:dyDescent="0.2">
      <c r="A120" s="116" t="s">
        <v>98</v>
      </c>
      <c r="B120" s="207"/>
      <c r="C120" s="1715" t="s">
        <v>114</v>
      </c>
      <c r="D120" s="1716"/>
      <c r="E120" s="1716"/>
      <c r="F120" s="1716"/>
      <c r="G120" s="1717"/>
      <c r="H120" s="1718" t="s">
        <v>38</v>
      </c>
      <c r="I120" s="1719"/>
      <c r="J120" s="1719"/>
      <c r="K120" s="1719"/>
      <c r="L120" s="1720"/>
      <c r="M120" s="1725" t="s">
        <v>37</v>
      </c>
      <c r="N120" s="1726"/>
      <c r="O120" s="1726"/>
      <c r="P120" s="1726"/>
      <c r="Q120" s="1727"/>
      <c r="R120" s="1395" t="s">
        <v>138</v>
      </c>
      <c r="S120" s="1433"/>
      <c r="T120" s="1433"/>
      <c r="U120" s="1433"/>
      <c r="V120" s="1433"/>
      <c r="W120" s="1433"/>
      <c r="X120" s="1433"/>
      <c r="Y120" s="1433"/>
      <c r="Z120" s="1433"/>
      <c r="AA120" s="1433"/>
      <c r="AB120" s="1433"/>
      <c r="AC120" s="1433"/>
      <c r="AD120" s="1433"/>
      <c r="AE120" s="1433"/>
      <c r="AF120" s="1434"/>
      <c r="AG120" s="557"/>
      <c r="AH120" s="557"/>
      <c r="AI120" s="557"/>
      <c r="AJ120" s="557"/>
      <c r="AK120" s="557"/>
      <c r="AL120" s="557"/>
      <c r="AM120" s="557"/>
      <c r="AN120" s="557"/>
      <c r="AO120" s="557"/>
      <c r="AP120" s="557"/>
      <c r="AQ120" s="557"/>
      <c r="AR120" s="557"/>
      <c r="AS120" s="557"/>
      <c r="AT120" s="557"/>
      <c r="AU120" s="557"/>
      <c r="AV120" s="557"/>
      <c r="AW120" s="557"/>
      <c r="AX120" s="557"/>
      <c r="AY120" s="557"/>
      <c r="AZ120" s="216"/>
      <c r="BA120" s="217" t="s">
        <v>128</v>
      </c>
      <c r="BB120" s="116" t="s">
        <v>98</v>
      </c>
      <c r="BC120" s="1769" t="s">
        <v>114</v>
      </c>
      <c r="BD120" s="1770"/>
      <c r="BE120" s="1770"/>
      <c r="BF120" s="1770"/>
      <c r="BG120" s="1771"/>
      <c r="BH120" s="1772" t="s">
        <v>38</v>
      </c>
      <c r="BI120" s="1770"/>
      <c r="BJ120" s="1770"/>
      <c r="BK120" s="1770"/>
      <c r="BL120" s="1771"/>
      <c r="BM120" s="1772" t="s">
        <v>37</v>
      </c>
      <c r="BN120" s="1770"/>
      <c r="BO120" s="1770"/>
      <c r="BP120" s="1770"/>
      <c r="BQ120" s="1792"/>
      <c r="BR120" s="1412" t="s">
        <v>138</v>
      </c>
      <c r="BS120" s="1413"/>
      <c r="BT120" s="1413"/>
      <c r="BU120" s="1413"/>
      <c r="BV120" s="1413"/>
      <c r="BW120" s="1413"/>
      <c r="BX120" s="1413"/>
      <c r="BY120" s="1414"/>
      <c r="BZ120" s="312"/>
      <c r="CA120" s="312"/>
      <c r="CB120" s="312"/>
      <c r="CC120" s="312"/>
      <c r="CD120" s="312"/>
      <c r="CE120" s="312"/>
      <c r="CF120" s="312"/>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398" customFormat="true" ht="24" x14ac:dyDescent="0.2">
      <c r="A121" s="187" t="s">
        <v>87</v>
      </c>
      <c r="B121" s="245"/>
      <c r="C121" s="278" t="s">
        <v>0</v>
      </c>
      <c r="D121" s="279" t="s">
        <v>1</v>
      </c>
      <c r="E121" s="279" t="s">
        <v>2</v>
      </c>
      <c r="F121" s="279" t="s">
        <v>3</v>
      </c>
      <c r="G121" s="280" t="s">
        <v>4</v>
      </c>
      <c r="H121" s="693" t="s">
        <v>0</v>
      </c>
      <c r="I121" s="630" t="s">
        <v>1</v>
      </c>
      <c r="J121" s="630" t="s">
        <v>2</v>
      </c>
      <c r="K121" s="630" t="s">
        <v>3</v>
      </c>
      <c r="L121" s="631" t="s">
        <v>4</v>
      </c>
      <c r="M121" s="678" t="s">
        <v>0</v>
      </c>
      <c r="N121" s="630" t="s">
        <v>1</v>
      </c>
      <c r="O121" s="630" t="s">
        <v>2</v>
      </c>
      <c r="P121" s="630" t="s">
        <v>3</v>
      </c>
      <c r="Q121" s="713" t="s">
        <v>4</v>
      </c>
      <c r="R121" s="693" t="s">
        <v>147</v>
      </c>
      <c r="S121" s="630" t="s">
        <v>148</v>
      </c>
      <c r="T121" s="630" t="s">
        <v>149</v>
      </c>
      <c r="U121" s="630" t="s">
        <v>150</v>
      </c>
      <c r="V121" s="630" t="s">
        <v>151</v>
      </c>
      <c r="W121" s="630" t="s">
        <v>152</v>
      </c>
      <c r="X121" s="630" t="s">
        <v>153</v>
      </c>
      <c r="Y121" s="630" t="s">
        <v>154</v>
      </c>
      <c r="Z121" s="630" t="s">
        <v>155</v>
      </c>
      <c r="AA121" s="630" t="s">
        <v>156</v>
      </c>
      <c r="AB121" s="630" t="s">
        <v>157</v>
      </c>
      <c r="AC121" s="630" t="s">
        <v>158</v>
      </c>
      <c r="AD121" s="630" t="s">
        <v>159</v>
      </c>
      <c r="AE121" s="630" t="s">
        <v>160</v>
      </c>
      <c r="AF121" s="632" t="s">
        <v>161</v>
      </c>
      <c r="AG121" s="557"/>
      <c r="AH121" s="557"/>
      <c r="AI121" s="557"/>
      <c r="AJ121" s="557"/>
      <c r="AK121" s="557"/>
      <c r="AL121" s="557"/>
      <c r="AM121" s="557"/>
      <c r="AN121" s="557"/>
      <c r="AO121" s="557"/>
      <c r="AP121" s="557"/>
      <c r="AQ121" s="557"/>
      <c r="AR121" s="557"/>
      <c r="AS121" s="557"/>
      <c r="AT121" s="557"/>
      <c r="AU121" s="557"/>
      <c r="AV121" s="557"/>
      <c r="AW121" s="557"/>
      <c r="AX121" s="557"/>
      <c r="AY121" s="557"/>
      <c r="AZ121" s="216"/>
      <c r="BA121" s="198" t="s">
        <v>116</v>
      </c>
      <c r="BB121" s="197"/>
      <c r="BC121" s="333" t="s">
        <v>0</v>
      </c>
      <c r="BD121" s="172" t="s">
        <v>1</v>
      </c>
      <c r="BE121" s="172" t="s">
        <v>2</v>
      </c>
      <c r="BF121" s="172" t="s">
        <v>3</v>
      </c>
      <c r="BG121" s="334" t="s">
        <v>4</v>
      </c>
      <c r="BH121" s="335" t="s">
        <v>0</v>
      </c>
      <c r="BI121" s="172" t="s">
        <v>1</v>
      </c>
      <c r="BJ121" s="172" t="s">
        <v>2</v>
      </c>
      <c r="BK121" s="172" t="s">
        <v>3</v>
      </c>
      <c r="BL121" s="334" t="s">
        <v>4</v>
      </c>
      <c r="BM121" s="335" t="s">
        <v>0</v>
      </c>
      <c r="BN121" s="172" t="s">
        <v>1</v>
      </c>
      <c r="BO121" s="172" t="s">
        <v>2</v>
      </c>
      <c r="BP121" s="172" t="s">
        <v>3</v>
      </c>
      <c r="BQ121" s="334" t="s">
        <v>4</v>
      </c>
      <c r="BR121" s="335" t="s">
        <v>147</v>
      </c>
      <c r="BS121" s="172" t="s">
        <v>148</v>
      </c>
      <c r="BT121" s="172" t="s">
        <v>149</v>
      </c>
      <c r="BU121" s="172" t="s">
        <v>150</v>
      </c>
      <c r="BV121" s="172" t="s">
        <v>151</v>
      </c>
      <c r="BW121" s="172" t="s">
        <v>152</v>
      </c>
      <c r="BX121" s="172" t="s">
        <v>153</v>
      </c>
      <c r="BY121" s="173" t="s">
        <v>154</v>
      </c>
      <c r="BZ121" s="173" t="s">
        <v>155</v>
      </c>
      <c r="CA121" s="173" t="s">
        <v>156</v>
      </c>
      <c r="CB121" s="173" t="s">
        <v>157</v>
      </c>
      <c r="CC121" s="173" t="s">
        <v>158</v>
      </c>
      <c r="CD121" s="173" t="s">
        <v>159</v>
      </c>
      <c r="CE121" s="173" t="s">
        <v>160</v>
      </c>
      <c r="CF121" s="173" t="s">
        <v>161</v>
      </c>
      <c r="CG121" s="1482"/>
      <c r="CH121" s="1482"/>
      <c r="CI121" s="1482"/>
      <c r="CJ121" s="1482"/>
      <c r="CK121" s="1482"/>
      <c r="CL121" s="1482"/>
      <c r="CM121" s="1482"/>
      <c r="CN121" s="1482"/>
      <c r="CO121" s="1482"/>
      <c r="CP121" s="1482"/>
      <c r="CQ121" s="1482"/>
      <c r="CR121" s="1482"/>
      <c r="CS121" s="1482"/>
      <c r="CT121" s="1482"/>
      <c r="CU121" s="1482"/>
      <c r="CV121" s="1482"/>
      <c r="CW121" s="1482"/>
      <c r="CX121" s="1482"/>
      <c r="CY121" s="1482"/>
      <c r="CZ121" s="1482"/>
    </row>
    <row r="122" s="398" customFormat="true" ht="15" customHeight="true" x14ac:dyDescent="0.2">
      <c r="A122" s="1728" t="s">
        <v>18</v>
      </c>
      <c r="B122" s="973" t="s">
        <v>14</v>
      </c>
      <c r="C122" s="851">
        <v>7.0945574226083776</v>
      </c>
      <c r="D122" s="852">
        <v>11.908210745276957</v>
      </c>
      <c r="E122" s="852">
        <v>25.321895895318118</v>
      </c>
      <c r="F122" s="852">
        <v>49.864122793730317</v>
      </c>
      <c r="G122" s="853">
        <v>80.964936492274475</v>
      </c>
      <c r="H122" s="854">
        <v>24.75297845244561</v>
      </c>
      <c r="I122" s="852">
        <v>39.247103036157768</v>
      </c>
      <c r="J122" s="852">
        <v>63.077517017302576</v>
      </c>
      <c r="K122" s="852">
        <v>81.055454373937181</v>
      </c>
      <c r="L122" s="855">
        <v>92.927254815768435</v>
      </c>
      <c r="M122" s="856">
        <v>6.7370203008082292</v>
      </c>
      <c r="N122" s="852">
        <v>9.0370967581619617</v>
      </c>
      <c r="O122" s="852">
        <v>12.521991884295655</v>
      </c>
      <c r="P122" s="852">
        <v>29.264893249721098</v>
      </c>
      <c r="Q122" s="853">
        <v>59.41807250958734</v>
      </c>
      <c r="R122" s="854">
        <v>6.0792647930914265</v>
      </c>
      <c r="S122" s="852">
        <v>38.250882897085994</v>
      </c>
      <c r="T122" s="852">
        <v>45.4410581748594</v>
      </c>
      <c r="U122" s="852">
        <v>27.686309425488908</v>
      </c>
      <c r="V122" s="852">
        <v>67.846518748879831</v>
      </c>
      <c r="W122" s="852">
        <v>22.557775315852975</v>
      </c>
      <c r="X122" s="852">
        <v>22.683442273899352</v>
      </c>
      <c r="Y122" s="852">
        <v>84.09360687077529</v>
      </c>
      <c r="Z122" s="852">
        <v>28.112792829246004</v>
      </c>
      <c r="AA122" s="852">
        <v>53.574811415279925</v>
      </c>
      <c r="AB122" s="852">
        <v>22.809989177952382</v>
      </c>
      <c r="AC122" s="852">
        <v>7.5326572865682229</v>
      </c>
      <c r="AD122" s="852">
        <v>25.595134111546997</v>
      </c>
      <c r="AE122" s="852">
        <v>30.860770574125596</v>
      </c>
      <c r="AF122" s="1450">
        <v>28.420423484562189</v>
      </c>
      <c r="AG122" s="557"/>
      <c r="AH122" s="557"/>
      <c r="AI122" s="557"/>
      <c r="AJ122" s="557"/>
      <c r="AK122" s="557"/>
      <c r="AL122" s="557"/>
      <c r="AM122" s="557"/>
      <c r="AN122" s="557"/>
      <c r="AO122" s="557"/>
      <c r="AP122" s="557"/>
      <c r="AQ122" s="557"/>
      <c r="AR122" s="557"/>
      <c r="AS122" s="557"/>
      <c r="AT122" s="557"/>
      <c r="AU122" s="557"/>
      <c r="AV122" s="557"/>
      <c r="AW122" s="557"/>
      <c r="AX122" s="557"/>
      <c r="AY122" s="557"/>
      <c r="AZ122" s="216"/>
      <c r="BA122" s="1793" t="s">
        <v>18</v>
      </c>
      <c r="BB122" s="155" t="s">
        <v>14</v>
      </c>
      <c r="BC122" s="367">
        <v>1199.1894829576129</v>
      </c>
      <c r="BD122" s="371">
        <v>2013.5531275020151</v>
      </c>
      <c r="BE122" s="371">
        <v>4281.8507522765076</v>
      </c>
      <c r="BF122" s="371">
        <v>8428.4928442697073</v>
      </c>
      <c r="BG122" s="375">
        <v>13689.001978372486</v>
      </c>
      <c r="BH122" s="379">
        <v>1321.902522912419</v>
      </c>
      <c r="BI122" s="371">
        <v>2096.1839884796195</v>
      </c>
      <c r="BJ122" s="371">
        <v>3374.0024451559593</v>
      </c>
      <c r="BK122" s="371">
        <v>4331.2227089464741</v>
      </c>
      <c r="BL122" s="375">
        <v>4962.6222494492486</v>
      </c>
      <c r="BM122" s="379">
        <v>777.91048767894574</v>
      </c>
      <c r="BN122" s="371">
        <v>1046.5622484759042</v>
      </c>
      <c r="BO122" s="371">
        <v>1448.1324945222541</v>
      </c>
      <c r="BP122" s="371">
        <v>3384.3658634777789</v>
      </c>
      <c r="BQ122" s="375">
        <v>6869.1831762797137</v>
      </c>
      <c r="BR122" s="379">
        <v>183.48569976025058</v>
      </c>
      <c r="BS122" s="371">
        <v>1527.6056392644575</v>
      </c>
      <c r="BT122" s="371">
        <v>5711.5856992562894</v>
      </c>
      <c r="BU122" s="371">
        <v>1421.6644237855076</v>
      </c>
      <c r="BV122" s="371">
        <v>9155.2719224197081</v>
      </c>
      <c r="BW122" s="371">
        <v>1207.2421934476095</v>
      </c>
      <c r="BX122" s="371">
        <v>1959.4153775088225</v>
      </c>
      <c r="BY122" s="383">
        <v>1293.6289549403796</v>
      </c>
      <c r="BZ122" s="383">
        <v>632.15187139130228</v>
      </c>
      <c r="CA122" s="383">
        <v>1616.6411043072785</v>
      </c>
      <c r="CB122" s="383">
        <v>792.37969697324911</v>
      </c>
      <c r="CC122" s="383">
        <v>770.69273563782087</v>
      </c>
      <c r="CD122" s="383">
        <v>976.69919394302985</v>
      </c>
      <c r="CE122" s="383">
        <v>1115.567087267691</v>
      </c>
      <c r="CF122" s="383">
        <v>1248.0565854749384</v>
      </c>
      <c r="CG122" s="1483"/>
      <c r="CH122" s="1483"/>
      <c r="CI122" s="1483"/>
      <c r="CJ122" s="1483"/>
      <c r="CK122" s="1483"/>
      <c r="CL122" s="1483"/>
      <c r="CM122" s="1483"/>
      <c r="CN122" s="1483"/>
      <c r="CO122" s="1483"/>
      <c r="CP122" s="1483"/>
      <c r="CQ122" s="1483"/>
      <c r="CR122" s="1483"/>
      <c r="CS122" s="1483"/>
      <c r="CT122" s="1483"/>
      <c r="CU122" s="1483"/>
      <c r="CV122" s="1483"/>
      <c r="CW122" s="1483"/>
      <c r="CX122" s="1483"/>
      <c r="CY122" s="1483"/>
      <c r="CZ122" s="1484"/>
    </row>
    <row r="123" s="398" customFormat="true" ht="15" customHeight="true" x14ac:dyDescent="0.2">
      <c r="A123" s="1729"/>
      <c r="B123" s="974" t="s">
        <v>51</v>
      </c>
      <c r="C123" s="857">
        <v>92.90544257739154</v>
      </c>
      <c r="D123" s="858">
        <v>88.091789254723196</v>
      </c>
      <c r="E123" s="858">
        <v>74.678104104681935</v>
      </c>
      <c r="F123" s="858">
        <v>50.135877206269519</v>
      </c>
      <c r="G123" s="859">
        <v>19.035063507725532</v>
      </c>
      <c r="H123" s="860">
        <v>75.247021547554354</v>
      </c>
      <c r="I123" s="858">
        <v>60.752896963842062</v>
      </c>
      <c r="J123" s="858">
        <v>36.922482982697353</v>
      </c>
      <c r="K123" s="858">
        <v>18.944545626062752</v>
      </c>
      <c r="L123" s="861">
        <v>7.0727451842315743</v>
      </c>
      <c r="M123" s="862">
        <v>93.262979699191675</v>
      </c>
      <c r="N123" s="858">
        <v>90.962903241837978</v>
      </c>
      <c r="O123" s="858">
        <v>87.47800811570437</v>
      </c>
      <c r="P123" s="858">
        <v>70.735106750279371</v>
      </c>
      <c r="Q123" s="859">
        <v>40.581927490412745</v>
      </c>
      <c r="R123" s="860">
        <v>93.920735206908461</v>
      </c>
      <c r="S123" s="858">
        <v>61.749117102913672</v>
      </c>
      <c r="T123" s="858">
        <v>54.558941825140828</v>
      </c>
      <c r="U123" s="858">
        <v>72.313690574511256</v>
      </c>
      <c r="V123" s="858">
        <v>32.153481251120382</v>
      </c>
      <c r="W123" s="858">
        <v>77.442224684146993</v>
      </c>
      <c r="X123" s="858">
        <v>77.316557726100399</v>
      </c>
      <c r="Y123" s="858">
        <v>15.906393129224583</v>
      </c>
      <c r="Z123" s="858">
        <v>71.887207170753825</v>
      </c>
      <c r="AA123" s="858">
        <v>46.425188584720004</v>
      </c>
      <c r="AB123" s="858">
        <v>77.190010822047441</v>
      </c>
      <c r="AC123" s="858">
        <v>92.467342713431748</v>
      </c>
      <c r="AD123" s="858">
        <v>74.404865888453017</v>
      </c>
      <c r="AE123" s="858">
        <v>69.139229425874404</v>
      </c>
      <c r="AF123" s="1451">
        <v>71.579576515437807</v>
      </c>
      <c r="AG123" s="557"/>
      <c r="AH123" s="557"/>
      <c r="AI123" s="557"/>
      <c r="AJ123" s="557"/>
      <c r="AK123" s="557"/>
      <c r="AL123" s="557"/>
      <c r="AM123" s="557"/>
      <c r="AN123" s="557"/>
      <c r="AO123" s="557"/>
      <c r="AP123" s="557"/>
      <c r="AQ123" s="557"/>
      <c r="AR123" s="557"/>
      <c r="AS123" s="557"/>
      <c r="AT123" s="557"/>
      <c r="AU123" s="557"/>
      <c r="AV123" s="557"/>
      <c r="AW123" s="557"/>
      <c r="AX123" s="557"/>
      <c r="AY123" s="557"/>
      <c r="AZ123" s="216"/>
      <c r="BA123" s="1794"/>
      <c r="BB123" s="156" t="s">
        <v>51</v>
      </c>
      <c r="BC123" s="368">
        <v>15703.760363302412</v>
      </c>
      <c r="BD123" s="372">
        <v>14895.394577346382</v>
      </c>
      <c r="BE123" s="372">
        <v>12627.826034871963</v>
      </c>
      <c r="BF123" s="372">
        <v>8474.4272755432758</v>
      </c>
      <c r="BG123" s="376">
        <v>3218.3193528542306</v>
      </c>
      <c r="BH123" s="380">
        <v>4018.4751025600158</v>
      </c>
      <c r="BI123" s="372">
        <v>3244.806368307818</v>
      </c>
      <c r="BJ123" s="372">
        <v>1974.975454894301</v>
      </c>
      <c r="BK123" s="372">
        <v>1012.3075227946556</v>
      </c>
      <c r="BL123" s="376">
        <v>377.70794677555426</v>
      </c>
      <c r="BM123" s="380">
        <v>10768.892890449815</v>
      </c>
      <c r="BN123" s="372">
        <v>10534.172986329328</v>
      </c>
      <c r="BO123" s="372">
        <v>10116.581074238455</v>
      </c>
      <c r="BP123" s="372">
        <v>8180.2273663644273</v>
      </c>
      <c r="BQ123" s="376">
        <v>4691.5808912038783</v>
      </c>
      <c r="BR123" s="380">
        <v>2834.7361741868499</v>
      </c>
      <c r="BS123" s="372">
        <v>2466.0424116170752</v>
      </c>
      <c r="BT123" s="372">
        <v>6857.6323794201435</v>
      </c>
      <c r="BU123" s="372">
        <v>3713.2360136006318</v>
      </c>
      <c r="BV123" s="372">
        <v>4338.8204661759628</v>
      </c>
      <c r="BW123" s="372">
        <v>4144.5364130144962</v>
      </c>
      <c r="BX123" s="372">
        <v>6678.6711785312809</v>
      </c>
      <c r="BY123" s="384">
        <v>244.69126115912462</v>
      </c>
      <c r="BZ123" s="384">
        <v>1616.4752046552571</v>
      </c>
      <c r="CA123" s="384">
        <v>1400.8984102531024</v>
      </c>
      <c r="CB123" s="384">
        <v>2681.4478914201022</v>
      </c>
      <c r="CC123" s="384">
        <v>9460.6599771966412</v>
      </c>
      <c r="CD123" s="384">
        <v>2839.2573456337705</v>
      </c>
      <c r="CE123" s="384">
        <v>2499.271643308301</v>
      </c>
      <c r="CF123" s="384">
        <v>3143.3508337455228</v>
      </c>
      <c r="CG123" s="1485"/>
      <c r="CH123" s="1485"/>
      <c r="CI123" s="1485"/>
      <c r="CJ123" s="1485"/>
      <c r="CK123" s="1485"/>
      <c r="CL123" s="1485"/>
      <c r="CM123" s="1485"/>
      <c r="CN123" s="1485"/>
      <c r="CO123" s="1485"/>
      <c r="CP123" s="1485"/>
      <c r="CQ123" s="1485"/>
      <c r="CR123" s="1485"/>
      <c r="CS123" s="1485"/>
      <c r="CT123" s="1485"/>
      <c r="CU123" s="1485"/>
      <c r="CV123" s="1485"/>
      <c r="CW123" s="1485"/>
      <c r="CX123" s="1485"/>
      <c r="CY123" s="1485"/>
      <c r="CZ123" s="1486"/>
    </row>
    <row r="124" s="398" customFormat="true" ht="15" customHeight="true" x14ac:dyDescent="0.2">
      <c r="A124" s="1729" t="s">
        <v>50</v>
      </c>
      <c r="B124" s="974" t="s">
        <v>15</v>
      </c>
      <c r="C124" s="863">
        <f>C122*C129/100</f>
        <v>5.6328703920994307</v>
      </c>
      <c r="D124" s="864">
        <f>D122*D129/100</f>
        <v>8.5613011283090259</v>
      </c>
      <c r="E124" s="864">
        <f t="shared" ref="E124:AF124" si="3">E122*E129/100</f>
        <v>16.416699321416839</v>
      </c>
      <c r="F124" s="864">
        <f t="shared" si="3"/>
        <v>38.357773282112248</v>
      </c>
      <c r="G124" s="865">
        <f t="shared" si="3"/>
        <v>66.161186528503862</v>
      </c>
      <c r="H124" s="866">
        <f t="shared" si="3"/>
        <v>15.190308739333034</v>
      </c>
      <c r="I124" s="864">
        <f t="shared" si="3"/>
        <v>27.981898978368921</v>
      </c>
      <c r="J124" s="864">
        <f t="shared" si="3"/>
        <v>50.083483770452276</v>
      </c>
      <c r="K124" s="864">
        <f t="shared" si="3"/>
        <v>60.529285283653088</v>
      </c>
      <c r="L124" s="867">
        <f t="shared" si="3"/>
        <v>80.48079004321157</v>
      </c>
      <c r="M124" s="863">
        <f t="shared" si="3"/>
        <v>5.7194070237422583</v>
      </c>
      <c r="N124" s="864">
        <f t="shared" si="3"/>
        <v>6.8726078111638484</v>
      </c>
      <c r="O124" s="864">
        <f t="shared" si="3"/>
        <v>8.608367134470079</v>
      </c>
      <c r="P124" s="864">
        <f t="shared" si="3"/>
        <v>19.579470687077318</v>
      </c>
      <c r="Q124" s="865">
        <f t="shared" si="3"/>
        <v>48.546633008697796</v>
      </c>
      <c r="R124" s="866">
        <f t="shared" si="3"/>
        <v>5.3280611749186786</v>
      </c>
      <c r="S124" s="864">
        <f t="shared" si="3"/>
        <v>28.324937374216724</v>
      </c>
      <c r="T124" s="864">
        <f t="shared" si="3"/>
        <v>34.359487107307181</v>
      </c>
      <c r="U124" s="864">
        <f t="shared" si="3"/>
        <v>22.093492182988101</v>
      </c>
      <c r="V124" s="864">
        <f t="shared" si="3"/>
        <v>51.334627255169714</v>
      </c>
      <c r="W124" s="864">
        <f t="shared" si="3"/>
        <v>18.36478966070915</v>
      </c>
      <c r="X124" s="864">
        <f t="shared" si="3"/>
        <v>20.306347309278571</v>
      </c>
      <c r="Y124" s="864">
        <f t="shared" si="3"/>
        <v>73.497690744957723</v>
      </c>
      <c r="Z124" s="864">
        <f t="shared" si="3"/>
        <v>23.981284591306999</v>
      </c>
      <c r="AA124" s="864">
        <f t="shared" si="3"/>
        <v>42.379089972576793</v>
      </c>
      <c r="AB124" s="864">
        <f t="shared" si="3"/>
        <v>17.322406760268866</v>
      </c>
      <c r="AC124" s="864">
        <f t="shared" si="3"/>
        <v>4.9020435529172035</v>
      </c>
      <c r="AD124" s="864">
        <f t="shared" si="3"/>
        <v>16.769606763356251</v>
      </c>
      <c r="AE124" s="864">
        <f t="shared" si="3"/>
        <v>23.727982559114572</v>
      </c>
      <c r="AF124" s="867">
        <f t="shared" si="3"/>
        <v>20.141696631558283</v>
      </c>
      <c r="AG124" s="557"/>
      <c r="AH124" s="557"/>
      <c r="AI124" s="557"/>
      <c r="AJ124" s="557"/>
      <c r="AK124" s="557"/>
      <c r="AL124" s="557"/>
      <c r="AM124" s="557"/>
      <c r="AN124" s="557"/>
      <c r="AO124" s="557"/>
      <c r="AP124" s="557"/>
      <c r="AQ124" s="557"/>
      <c r="AR124" s="557"/>
      <c r="AS124" s="557"/>
      <c r="AT124" s="557"/>
      <c r="AU124" s="557"/>
      <c r="AV124" s="557"/>
      <c r="AW124" s="557"/>
      <c r="AX124" s="557"/>
      <c r="AY124" s="557"/>
      <c r="AZ124" s="216"/>
      <c r="BA124" s="1794" t="s">
        <v>50</v>
      </c>
      <c r="BB124" s="156" t="s">
        <v>15</v>
      </c>
      <c r="BC124" s="368">
        <v>946.83046051120482</v>
      </c>
      <c r="BD124" s="372">
        <v>1444.7514383998416</v>
      </c>
      <c r="BE124" s="372">
        <v>2751.1763839735772</v>
      </c>
      <c r="BF124" s="372">
        <v>6483.5837776144108</v>
      </c>
      <c r="BG124" s="376">
        <v>11166.04782556753</v>
      </c>
      <c r="BH124" s="380">
        <v>801.67627730783988</v>
      </c>
      <c r="BI124" s="372">
        <v>1493.1805104638586</v>
      </c>
      <c r="BJ124" s="372">
        <v>2678.9544784567533</v>
      </c>
      <c r="BK124" s="372">
        <v>3227.0476258017666</v>
      </c>
      <c r="BL124" s="376">
        <v>4290.380508534693</v>
      </c>
      <c r="BM124" s="380">
        <v>654.75150628704466</v>
      </c>
      <c r="BN124" s="372">
        <v>795.89851433742876</v>
      </c>
      <c r="BO124" s="372">
        <v>989.0837152873612</v>
      </c>
      <c r="BP124" s="372">
        <v>2253.9121437913477</v>
      </c>
      <c r="BQ124" s="376">
        <v>5607.5046057984682</v>
      </c>
      <c r="BR124" s="380">
        <v>160.81270783867865</v>
      </c>
      <c r="BS124" s="372">
        <v>1131.1983093588251</v>
      </c>
      <c r="BT124" s="372">
        <v>4310.1301739308592</v>
      </c>
      <c r="BU124" s="372">
        <v>1134.4788267381268</v>
      </c>
      <c r="BV124" s="372">
        <v>6927.1420291537997</v>
      </c>
      <c r="BW124" s="372">
        <v>980.97694695473604</v>
      </c>
      <c r="BX124" s="372">
        <v>1754.0798569456081</v>
      </c>
      <c r="BY124" s="384">
        <v>1130.6298350959803</v>
      </c>
      <c r="BZ124" s="384">
        <v>536.63561817646723</v>
      </c>
      <c r="CA124" s="384">
        <v>1278.8057858336017</v>
      </c>
      <c r="CB124" s="384">
        <v>601.75054501193586</v>
      </c>
      <c r="CC124" s="384">
        <v>488.19901940595309</v>
      </c>
      <c r="CD124" s="384">
        <v>626.48426995211912</v>
      </c>
      <c r="CE124" s="384">
        <v>857.72830353119002</v>
      </c>
      <c r="CF124" s="384">
        <v>873.33765813869263</v>
      </c>
      <c r="CG124" s="1485"/>
      <c r="CH124" s="1485"/>
      <c r="CI124" s="1485"/>
      <c r="CJ124" s="1485"/>
      <c r="CK124" s="1485"/>
      <c r="CL124" s="1485"/>
      <c r="CM124" s="1485"/>
      <c r="CN124" s="1485"/>
      <c r="CO124" s="1485"/>
      <c r="CP124" s="1485"/>
      <c r="CQ124" s="1485"/>
      <c r="CR124" s="1485"/>
      <c r="CS124" s="1485"/>
      <c r="CT124" s="1485"/>
      <c r="CU124" s="1485"/>
      <c r="CV124" s="1485"/>
      <c r="CW124" s="1485"/>
      <c r="CX124" s="1485"/>
      <c r="CY124" s="1485"/>
      <c r="CZ124" s="1486"/>
    </row>
    <row r="125" s="398" customFormat="true" ht="15" customHeight="true" x14ac:dyDescent="0.2">
      <c r="A125" s="1729"/>
      <c r="B125" s="974" t="s">
        <v>16</v>
      </c>
      <c r="C125" s="863">
        <f>C122*C128/100</f>
        <v>1.4616870305089515</v>
      </c>
      <c r="D125" s="864">
        <f>D122*D128/100</f>
        <v>3.3469096169679284</v>
      </c>
      <c r="E125" s="864">
        <f t="shared" ref="E125:AF125" si="4">E122*E128/100</f>
        <v>8.9051965739012573</v>
      </c>
      <c r="F125" s="864">
        <f t="shared" si="4"/>
        <v>11.506349511618096</v>
      </c>
      <c r="G125" s="865">
        <f t="shared" si="4"/>
        <v>14.803749963770583</v>
      </c>
      <c r="H125" s="866">
        <f t="shared" si="4"/>
        <v>9.562669713112582</v>
      </c>
      <c r="I125" s="864">
        <f t="shared" si="4"/>
        <v>11.265204057788832</v>
      </c>
      <c r="J125" s="864">
        <f t="shared" si="4"/>
        <v>12.994033246850297</v>
      </c>
      <c r="K125" s="864">
        <f t="shared" si="4"/>
        <v>20.526169090284139</v>
      </c>
      <c r="L125" s="867">
        <f t="shared" si="4"/>
        <v>12.446464772556894</v>
      </c>
      <c r="M125" s="863">
        <f t="shared" si="4"/>
        <v>1.0176132770659696</v>
      </c>
      <c r="N125" s="864">
        <f t="shared" si="4"/>
        <v>2.1644889469981137</v>
      </c>
      <c r="O125" s="864">
        <f t="shared" si="4"/>
        <v>3.913624749825579</v>
      </c>
      <c r="P125" s="864">
        <f t="shared" si="4"/>
        <v>9.6854225626437582</v>
      </c>
      <c r="Q125" s="865">
        <f t="shared" si="4"/>
        <v>10.871439500889581</v>
      </c>
      <c r="R125" s="866">
        <f t="shared" si="4"/>
        <v>0.75120361817274695</v>
      </c>
      <c r="S125" s="864">
        <f t="shared" si="4"/>
        <v>9.9259455228693021</v>
      </c>
      <c r="T125" s="864">
        <f t="shared" si="4"/>
        <v>11.081571067552229</v>
      </c>
      <c r="U125" s="864">
        <f t="shared" si="4"/>
        <v>5.5928172425007805</v>
      </c>
      <c r="V125" s="864">
        <f t="shared" si="4"/>
        <v>16.511891493710049</v>
      </c>
      <c r="W125" s="864">
        <f t="shared" si="4"/>
        <v>4.1929856551438487</v>
      </c>
      <c r="X125" s="864">
        <f t="shared" si="4"/>
        <v>2.3770949646207797</v>
      </c>
      <c r="Y125" s="864">
        <f t="shared" si="4"/>
        <v>10.595916125817595</v>
      </c>
      <c r="Z125" s="864">
        <f t="shared" si="4"/>
        <v>4.1315082379390171</v>
      </c>
      <c r="AA125" s="864">
        <f t="shared" si="4"/>
        <v>11.195721442703167</v>
      </c>
      <c r="AB125" s="864">
        <f t="shared" si="4"/>
        <v>5.4875824176835319</v>
      </c>
      <c r="AC125" s="864">
        <f t="shared" si="4"/>
        <v>2.630613733651014</v>
      </c>
      <c r="AD125" s="864">
        <f t="shared" si="4"/>
        <v>8.8255273481907395</v>
      </c>
      <c r="AE125" s="864">
        <f t="shared" si="4"/>
        <v>7.1327880150110268</v>
      </c>
      <c r="AF125" s="867">
        <f t="shared" si="4"/>
        <v>8.27872685300391</v>
      </c>
      <c r="AG125" s="557"/>
      <c r="AH125" s="557"/>
      <c r="AI125" s="557"/>
      <c r="AJ125" s="557"/>
      <c r="AK125" s="557"/>
      <c r="AL125" s="557"/>
      <c r="AM125" s="557"/>
      <c r="AN125" s="557"/>
      <c r="AO125" s="557"/>
      <c r="AP125" s="557"/>
      <c r="AQ125" s="557"/>
      <c r="AR125" s="557"/>
      <c r="AS125" s="557"/>
      <c r="AT125" s="557"/>
      <c r="AU125" s="557"/>
      <c r="AV125" s="557"/>
      <c r="AW125" s="557"/>
      <c r="AX125" s="557"/>
      <c r="AY125" s="557"/>
      <c r="AZ125" s="216"/>
      <c r="BA125" s="1794"/>
      <c r="BB125" s="156" t="s">
        <v>16</v>
      </c>
      <c r="BC125" s="368">
        <v>245.69530414922713</v>
      </c>
      <c r="BD125" s="372">
        <v>564.80345812386406</v>
      </c>
      <c r="BE125" s="372">
        <v>1492.3685954823893</v>
      </c>
      <c r="BF125" s="372">
        <v>1944.9090666553013</v>
      </c>
      <c r="BG125" s="376">
        <v>2498.434335393772</v>
      </c>
      <c r="BH125" s="380">
        <v>504.67476259268739</v>
      </c>
      <c r="BI125" s="372">
        <v>601.1380127736121</v>
      </c>
      <c r="BJ125" s="372">
        <v>695.04796669920631</v>
      </c>
      <c r="BK125" s="372">
        <v>1094.3285538429434</v>
      </c>
      <c r="BL125" s="376">
        <v>663.51324125509132</v>
      </c>
      <c r="BM125" s="380">
        <v>116.49526309471921</v>
      </c>
      <c r="BN125" s="372">
        <v>250.66373413847543</v>
      </c>
      <c r="BO125" s="372">
        <v>449.66745113576542</v>
      </c>
      <c r="BP125" s="372">
        <v>1114.9479922407504</v>
      </c>
      <c r="BQ125" s="376">
        <v>1255.7337820313019</v>
      </c>
      <c r="BR125" s="380">
        <v>22.672991921571931</v>
      </c>
      <c r="BS125" s="372">
        <v>396.40732990563396</v>
      </c>
      <c r="BT125" s="372">
        <v>1390.0968219824902</v>
      </c>
      <c r="BU125" s="372">
        <v>287.18559704737947</v>
      </c>
      <c r="BV125" s="372">
        <v>2228.1298932658988</v>
      </c>
      <c r="BW125" s="372">
        <v>223.97328488918754</v>
      </c>
      <c r="BX125" s="372">
        <v>205.33552056321437</v>
      </c>
      <c r="BY125" s="384">
        <v>162.99911984439964</v>
      </c>
      <c r="BZ125" s="384">
        <v>92.451864654125131</v>
      </c>
      <c r="CA125" s="384">
        <v>337.83531847367789</v>
      </c>
      <c r="CB125" s="384">
        <v>190.62915196131374</v>
      </c>
      <c r="CC125" s="384">
        <v>261.98523765460914</v>
      </c>
      <c r="CD125" s="384">
        <v>329.70684021973801</v>
      </c>
      <c r="CE125" s="384">
        <v>257.83878373650106</v>
      </c>
      <c r="CF125" s="384">
        <v>358.96300368480814</v>
      </c>
      <c r="CG125" s="1485"/>
      <c r="CH125" s="1485"/>
      <c r="CI125" s="1485"/>
      <c r="CJ125" s="1485"/>
      <c r="CK125" s="1485"/>
      <c r="CL125" s="1485"/>
      <c r="CM125" s="1485"/>
      <c r="CN125" s="1485"/>
      <c r="CO125" s="1485"/>
      <c r="CP125" s="1485"/>
      <c r="CQ125" s="1485"/>
      <c r="CR125" s="1485"/>
      <c r="CS125" s="1485"/>
      <c r="CT125" s="1485"/>
      <c r="CU125" s="1485"/>
      <c r="CV125" s="1485"/>
      <c r="CW125" s="1485"/>
      <c r="CX125" s="1485"/>
      <c r="CY125" s="1485"/>
      <c r="CZ125" s="1486"/>
    </row>
    <row r="126" s="398" customFormat="true" ht="15" customHeight="true" x14ac:dyDescent="0.2">
      <c r="A126" s="1729"/>
      <c r="B126" s="974" t="s">
        <v>22</v>
      </c>
      <c r="C126" s="863">
        <f>100-C124-C125-C127</f>
        <v>38.00050691163144</v>
      </c>
      <c r="D126" s="864">
        <f>100-D124-D125-D127</f>
        <v>37.079381870011908</v>
      </c>
      <c r="E126" s="864">
        <f t="shared" ref="E126:AF126" si="5">100-E124-E125-E127</f>
        <v>37.551130901594185</v>
      </c>
      <c r="F126" s="864">
        <f t="shared" si="5"/>
        <v>36.915882224158679</v>
      </c>
      <c r="G126" s="865">
        <f t="shared" si="5"/>
        <v>17.981240039389224</v>
      </c>
      <c r="H126" s="866">
        <f t="shared" si="5"/>
        <v>50.055199534111196</v>
      </c>
      <c r="I126" s="864">
        <f t="shared" si="5"/>
        <v>48.244723640168374</v>
      </c>
      <c r="J126" s="864">
        <f t="shared" si="5"/>
        <v>33.974869028810119</v>
      </c>
      <c r="K126" s="864">
        <f t="shared" si="5"/>
        <v>18.90705964659087</v>
      </c>
      <c r="L126" s="867">
        <f t="shared" si="5"/>
        <v>6.7582875362830466</v>
      </c>
      <c r="M126" s="863">
        <f t="shared" si="5"/>
        <v>38.730340612961513</v>
      </c>
      <c r="N126" s="864">
        <f t="shared" si="5"/>
        <v>36.524766560183863</v>
      </c>
      <c r="O126" s="864">
        <f t="shared" si="5"/>
        <v>34.287669537827881</v>
      </c>
      <c r="P126" s="864">
        <f t="shared" si="5"/>
        <v>30.132773327185006</v>
      </c>
      <c r="Q126" s="865">
        <f t="shared" si="5"/>
        <v>32.289736025614353</v>
      </c>
      <c r="R126" s="866">
        <f t="shared" si="5"/>
        <v>63.83261472870003</v>
      </c>
      <c r="S126" s="864">
        <f t="shared" si="5"/>
        <v>17.35320161561895</v>
      </c>
      <c r="T126" s="864">
        <f t="shared" si="5"/>
        <v>18.90757537865624</v>
      </c>
      <c r="U126" s="864">
        <f t="shared" si="5"/>
        <v>25.915144411199705</v>
      </c>
      <c r="V126" s="864">
        <f t="shared" si="5"/>
        <v>26.208631813252563</v>
      </c>
      <c r="W126" s="864">
        <f t="shared" si="5"/>
        <v>43.865675824610634</v>
      </c>
      <c r="X126" s="864">
        <f t="shared" si="5"/>
        <v>56.541107060155959</v>
      </c>
      <c r="Y126" s="864">
        <f t="shared" si="5"/>
        <v>9.8406327609671003</v>
      </c>
      <c r="Z126" s="864">
        <f t="shared" si="5"/>
        <v>12.006888786899438</v>
      </c>
      <c r="AA126" s="864">
        <f t="shared" si="5"/>
        <v>25.983885730125415</v>
      </c>
      <c r="AB126" s="864">
        <f t="shared" si="5"/>
        <v>32.105109741196799</v>
      </c>
      <c r="AC126" s="864">
        <f t="shared" si="5"/>
        <v>53.419192861220388</v>
      </c>
      <c r="AD126" s="864">
        <f t="shared" si="5"/>
        <v>27.824977224702849</v>
      </c>
      <c r="AE126" s="864">
        <f t="shared" si="5"/>
        <v>20.007970234894778</v>
      </c>
      <c r="AF126" s="867">
        <f t="shared" si="5"/>
        <v>37.502281864981491</v>
      </c>
      <c r="AG126" s="557"/>
      <c r="AH126" s="557"/>
      <c r="AI126" s="557"/>
      <c r="AJ126" s="557"/>
      <c r="AK126" s="557"/>
      <c r="AL126" s="557"/>
      <c r="AM126" s="557"/>
      <c r="AN126" s="557"/>
      <c r="AO126" s="557"/>
      <c r="AP126" s="557"/>
      <c r="AQ126" s="557"/>
      <c r="AR126" s="557"/>
      <c r="AS126" s="557"/>
      <c r="AT126" s="557"/>
      <c r="AU126" s="557"/>
      <c r="AV126" s="557"/>
      <c r="AW126" s="557"/>
      <c r="AX126" s="557"/>
      <c r="AY126" s="557"/>
      <c r="AZ126" s="216"/>
      <c r="BA126" s="1794"/>
      <c r="BB126" s="156" t="s">
        <v>22</v>
      </c>
      <c r="BC126" s="368">
        <v>6426.8653348416556</v>
      </c>
      <c r="BD126" s="372">
        <v>6271.7728835562029</v>
      </c>
      <c r="BE126" s="372">
        <v>6363.9966393889717</v>
      </c>
      <c r="BF126" s="372">
        <v>6239.8620838737725</v>
      </c>
      <c r="BG126" s="376">
        <v>3040.4044283890003</v>
      </c>
      <c r="BH126" s="380">
        <v>2677.054378226062</v>
      </c>
      <c r="BI126" s="372">
        <v>2576.9793729059184</v>
      </c>
      <c r="BJ126" s="372">
        <v>1817.3082359220709</v>
      </c>
      <c r="BK126" s="372">
        <v>1010.3081392168631</v>
      </c>
      <c r="BL126" s="376">
        <v>360.94231748255316</v>
      </c>
      <c r="BM126" s="380">
        <v>4475.7501797069699</v>
      </c>
      <c r="BN126" s="372">
        <v>4229.8365104655868</v>
      </c>
      <c r="BO126" s="372">
        <v>3970.2607316320373</v>
      </c>
      <c r="BP126" s="372">
        <v>3491.0283513165236</v>
      </c>
      <c r="BQ126" s="376">
        <v>3733.4331531749908</v>
      </c>
      <c r="BR126" s="380">
        <v>1926.6099404539982</v>
      </c>
      <c r="BS126" s="372">
        <v>693.02579808770042</v>
      </c>
      <c r="BT126" s="372">
        <v>2380.5839156858169</v>
      </c>
      <c r="BU126" s="372">
        <v>1330.7168637199538</v>
      </c>
      <c r="BV126" s="372">
        <v>3536.6169906671912</v>
      </c>
      <c r="BW126" s="372">
        <v>2348.3634159692378</v>
      </c>
      <c r="BX126" s="372">
        <v>4884.0697675995552</v>
      </c>
      <c r="BY126" s="384">
        <v>151.38044315406628</v>
      </c>
      <c r="BZ126" s="384">
        <v>271.82511787969014</v>
      </c>
      <c r="CA126" s="384">
        <v>784.07401932475057</v>
      </c>
      <c r="CB126" s="384">
        <v>1115.2761594736528</v>
      </c>
      <c r="CC126" s="384">
        <v>5473.5142194280033</v>
      </c>
      <c r="CD126" s="384">
        <v>1071.3416806294829</v>
      </c>
      <c r="CE126" s="384">
        <v>723.25585725308963</v>
      </c>
      <c r="CF126" s="384">
        <v>1652.2471807233649</v>
      </c>
      <c r="CG126" s="1485"/>
      <c r="CH126" s="1485"/>
      <c r="CI126" s="1485"/>
      <c r="CJ126" s="1485"/>
      <c r="CK126" s="1485"/>
      <c r="CL126" s="1485"/>
      <c r="CM126" s="1485"/>
      <c r="CN126" s="1485"/>
      <c r="CO126" s="1485"/>
      <c r="CP126" s="1485"/>
      <c r="CQ126" s="1485"/>
      <c r="CR126" s="1485"/>
      <c r="CS126" s="1485"/>
      <c r="CT126" s="1485"/>
      <c r="CU126" s="1485"/>
      <c r="CV126" s="1485"/>
      <c r="CW126" s="1485"/>
      <c r="CX126" s="1485"/>
      <c r="CY126" s="1485"/>
      <c r="CZ126" s="1486"/>
    </row>
    <row r="127" s="398" customFormat="true" ht="15" customHeight="true" x14ac:dyDescent="0.2">
      <c r="A127" s="1729"/>
      <c r="B127" s="974" t="s">
        <v>19</v>
      </c>
      <c r="C127" s="857">
        <v>54.904935665760171</v>
      </c>
      <c r="D127" s="858">
        <v>51.012407384711132</v>
      </c>
      <c r="E127" s="858">
        <v>37.126973203087708</v>
      </c>
      <c r="F127" s="858">
        <v>13.219994982110975</v>
      </c>
      <c r="G127" s="859">
        <v>1.0538234683363299</v>
      </c>
      <c r="H127" s="860">
        <v>25.191822013443183</v>
      </c>
      <c r="I127" s="858">
        <v>12.508173323673869</v>
      </c>
      <c r="J127" s="858">
        <v>2.9476139538873145</v>
      </c>
      <c r="K127" s="858">
        <v>3.7485979471901534E-2</v>
      </c>
      <c r="L127" s="861">
        <v>0.31445764794848935</v>
      </c>
      <c r="M127" s="862">
        <v>54.532639086230247</v>
      </c>
      <c r="N127" s="858">
        <v>54.438136681654171</v>
      </c>
      <c r="O127" s="858">
        <v>53.19033857787646</v>
      </c>
      <c r="P127" s="858">
        <v>40.602333423093924</v>
      </c>
      <c r="Q127" s="859">
        <v>8.2921914647982717</v>
      </c>
      <c r="R127" s="860">
        <v>30.088120478208545</v>
      </c>
      <c r="S127" s="858">
        <v>44.395915487295035</v>
      </c>
      <c r="T127" s="858">
        <v>35.651366446484339</v>
      </c>
      <c r="U127" s="858">
        <v>46.398546163311408</v>
      </c>
      <c r="V127" s="858">
        <v>5.9448494378676768</v>
      </c>
      <c r="W127" s="858">
        <v>33.576548859536373</v>
      </c>
      <c r="X127" s="858">
        <v>20.775450665944682</v>
      </c>
      <c r="Y127" s="858">
        <v>6.0657603682575809</v>
      </c>
      <c r="Z127" s="858">
        <v>59.880318383854544</v>
      </c>
      <c r="AA127" s="858">
        <v>20.441302854594625</v>
      </c>
      <c r="AB127" s="858">
        <v>45.084901080850813</v>
      </c>
      <c r="AC127" s="858">
        <v>39.048149852211388</v>
      </c>
      <c r="AD127" s="858">
        <v>46.579888663750154</v>
      </c>
      <c r="AE127" s="858">
        <v>49.131259190979627</v>
      </c>
      <c r="AF127" s="1451">
        <v>34.077294650456302</v>
      </c>
      <c r="AG127" s="557"/>
      <c r="AH127" s="557"/>
      <c r="AI127" s="557"/>
      <c r="AJ127" s="557"/>
      <c r="AK127" s="557"/>
      <c r="AL127" s="557"/>
      <c r="AM127" s="557"/>
      <c r="AN127" s="557"/>
      <c r="AO127" s="557"/>
      <c r="AP127" s="557"/>
      <c r="AQ127" s="557"/>
      <c r="AR127" s="557"/>
      <c r="AS127" s="557"/>
      <c r="AT127" s="557"/>
      <c r="AU127" s="557"/>
      <c r="AV127" s="557"/>
      <c r="AW127" s="557"/>
      <c r="AX127" s="557"/>
      <c r="AY127" s="557"/>
      <c r="AZ127" s="216"/>
      <c r="BA127" s="1794"/>
      <c r="BB127" s="156" t="s">
        <v>19</v>
      </c>
      <c r="BC127" s="368">
        <v>9276.8950284607654</v>
      </c>
      <c r="BD127" s="372">
        <v>8623.6216937901754</v>
      </c>
      <c r="BE127" s="372">
        <v>6263.8293954830369</v>
      </c>
      <c r="BF127" s="372">
        <v>2234.5651916695065</v>
      </c>
      <c r="BG127" s="376">
        <v>177.91492446522926</v>
      </c>
      <c r="BH127" s="380">
        <v>1341.4207243339529</v>
      </c>
      <c r="BI127" s="372">
        <v>667.82699540190038</v>
      </c>
      <c r="BJ127" s="372">
        <v>157.66721897223024</v>
      </c>
      <c r="BK127" s="372">
        <v>1.9993835777925788</v>
      </c>
      <c r="BL127" s="376">
        <v>16.765629293001112</v>
      </c>
      <c r="BM127" s="380">
        <v>6293.1427107428799</v>
      </c>
      <c r="BN127" s="372">
        <v>6304.3364758637599</v>
      </c>
      <c r="BO127" s="372">
        <v>6146.320342606411</v>
      </c>
      <c r="BP127" s="372">
        <v>4689.1990150478869</v>
      </c>
      <c r="BQ127" s="376">
        <v>958.14773802889238</v>
      </c>
      <c r="BR127" s="380">
        <v>908.12623373284816</v>
      </c>
      <c r="BS127" s="372">
        <v>1773.0166135293764</v>
      </c>
      <c r="BT127" s="372">
        <v>4477.0484637343216</v>
      </c>
      <c r="BU127" s="372">
        <v>2382.5191498806835</v>
      </c>
      <c r="BV127" s="372">
        <v>802.20347550877307</v>
      </c>
      <c r="BW127" s="372">
        <v>1796.1729970452604</v>
      </c>
      <c r="BX127" s="372">
        <v>1794.6014109317164</v>
      </c>
      <c r="BY127" s="384">
        <v>93.310818005058223</v>
      </c>
      <c r="BZ127" s="384">
        <v>1344.6500867755694</v>
      </c>
      <c r="CA127" s="384">
        <v>616.82439092835239</v>
      </c>
      <c r="CB127" s="384">
        <v>1566.1717319464506</v>
      </c>
      <c r="CC127" s="384">
        <v>3987.1457577686406</v>
      </c>
      <c r="CD127" s="384">
        <v>1767.9156650042858</v>
      </c>
      <c r="CE127" s="384">
        <v>1776.0157860552083</v>
      </c>
      <c r="CF127" s="384">
        <v>1491.1036530221534</v>
      </c>
      <c r="CG127" s="1485"/>
      <c r="CH127" s="1485"/>
      <c r="CI127" s="1485"/>
      <c r="CJ127" s="1485"/>
      <c r="CK127" s="1485"/>
      <c r="CL127" s="1485"/>
      <c r="CM127" s="1485"/>
      <c r="CN127" s="1485"/>
      <c r="CO127" s="1485"/>
      <c r="CP127" s="1485"/>
      <c r="CQ127" s="1485"/>
      <c r="CR127" s="1485"/>
      <c r="CS127" s="1485"/>
      <c r="CT127" s="1485"/>
      <c r="CU127" s="1485"/>
      <c r="CV127" s="1485"/>
      <c r="CW127" s="1485"/>
      <c r="CX127" s="1485"/>
      <c r="CY127" s="1485"/>
      <c r="CZ127" s="1486"/>
    </row>
    <row r="128" s="398" customFormat="true" ht="15" customHeight="true" x14ac:dyDescent="0.2">
      <c r="A128" s="1729" t="s">
        <v>178</v>
      </c>
      <c r="B128" s="974" t="s">
        <v>49</v>
      </c>
      <c r="C128" s="857">
        <v>20.602934664408554</v>
      </c>
      <c r="D128" s="858">
        <v>28.105898430588173</v>
      </c>
      <c r="E128" s="858">
        <v>35.167969297069021</v>
      </c>
      <c r="F128" s="858">
        <v>23.075407461223506</v>
      </c>
      <c r="G128" s="859">
        <v>18.284149417177805</v>
      </c>
      <c r="H128" s="860">
        <v>38.63240026441256</v>
      </c>
      <c r="I128" s="858">
        <v>28.703275366363652</v>
      </c>
      <c r="J128" s="858">
        <v>20.600102637657645</v>
      </c>
      <c r="K128" s="858">
        <v>25.323612394533917</v>
      </c>
      <c r="L128" s="861">
        <v>13.393772147076172</v>
      </c>
      <c r="M128" s="862">
        <v>15.104797545940126</v>
      </c>
      <c r="N128" s="858">
        <v>23.951153837577646</v>
      </c>
      <c r="O128" s="858">
        <v>31.254011230703771</v>
      </c>
      <c r="P128" s="858">
        <v>33.095704399113302</v>
      </c>
      <c r="Q128" s="859">
        <v>18.296519967280041</v>
      </c>
      <c r="R128" s="860">
        <v>12.356816880660089</v>
      </c>
      <c r="S128" s="858">
        <v>25.949585398002601</v>
      </c>
      <c r="T128" s="858">
        <v>24.386692371708875</v>
      </c>
      <c r="U128" s="858">
        <v>20.200660032181293</v>
      </c>
      <c r="V128" s="858">
        <v>24.337124141660791</v>
      </c>
      <c r="W128" s="858">
        <v>18.587762296741804</v>
      </c>
      <c r="X128" s="858">
        <v>10.47942783955669</v>
      </c>
      <c r="Y128" s="858">
        <v>12.600144672234235</v>
      </c>
      <c r="Z128" s="858">
        <v>14.696185693941336</v>
      </c>
      <c r="AA128" s="858">
        <v>20.897360432910581</v>
      </c>
      <c r="AB128" s="858">
        <v>24.057803687989928</v>
      </c>
      <c r="AC128" s="858">
        <v>34.922785327586389</v>
      </c>
      <c r="AD128" s="858">
        <v>34.481270188809788</v>
      </c>
      <c r="AE128" s="858">
        <v>23.112799461304849</v>
      </c>
      <c r="AF128" s="1451">
        <v>29.129498571690416</v>
      </c>
      <c r="AG128" s="557"/>
      <c r="AH128" s="557"/>
      <c r="AI128" s="557"/>
      <c r="AJ128" s="557"/>
      <c r="AK128" s="557"/>
      <c r="AL128" s="557"/>
      <c r="AM128" s="557"/>
      <c r="AN128" s="557"/>
      <c r="AO128" s="557"/>
      <c r="AP128" s="557"/>
      <c r="AQ128" s="557"/>
      <c r="AR128" s="557"/>
      <c r="AS128" s="557"/>
      <c r="AT128" s="557"/>
      <c r="AU128" s="557"/>
      <c r="AV128" s="557"/>
      <c r="AW128" s="557"/>
      <c r="AX128" s="557"/>
      <c r="AY128" s="557"/>
      <c r="AZ128" s="216"/>
      <c r="BA128" s="1794" t="s">
        <v>108</v>
      </c>
      <c r="BB128" s="156" t="s">
        <v>49</v>
      </c>
      <c r="BC128" s="1042" t="s">
        <v>35</v>
      </c>
      <c r="BD128" s="1061" t="s">
        <v>35</v>
      </c>
      <c r="BE128" s="1061" t="s">
        <v>35</v>
      </c>
      <c r="BF128" s="1061" t="s">
        <v>35</v>
      </c>
      <c r="BG128" s="1081" t="s">
        <v>35</v>
      </c>
      <c r="BH128" s="1101" t="s">
        <v>35</v>
      </c>
      <c r="BI128" s="1061" t="s">
        <v>35</v>
      </c>
      <c r="BJ128" s="1061" t="s">
        <v>35</v>
      </c>
      <c r="BK128" s="1061" t="s">
        <v>35</v>
      </c>
      <c r="BL128" s="1081" t="s">
        <v>35</v>
      </c>
      <c r="BM128" s="1101" t="s">
        <v>35</v>
      </c>
      <c r="BN128" s="1061" t="s">
        <v>35</v>
      </c>
      <c r="BO128" s="1061" t="s">
        <v>35</v>
      </c>
      <c r="BP128" s="1061" t="s">
        <v>35</v>
      </c>
      <c r="BQ128" s="1081" t="s">
        <v>35</v>
      </c>
      <c r="BR128" s="1101" t="s">
        <v>35</v>
      </c>
      <c r="BS128" s="1061" t="s">
        <v>35</v>
      </c>
      <c r="BT128" s="1061" t="s">
        <v>35</v>
      </c>
      <c r="BU128" s="1061" t="s">
        <v>35</v>
      </c>
      <c r="BV128" s="1061" t="s">
        <v>35</v>
      </c>
      <c r="BW128" s="1061" t="s">
        <v>35</v>
      </c>
      <c r="BX128" s="1061" t="s">
        <v>35</v>
      </c>
      <c r="BY128" s="1119" t="s">
        <v>35</v>
      </c>
      <c r="BZ128" s="1119" t="s">
        <v>35</v>
      </c>
      <c r="CA128" s="1119" t="s">
        <v>35</v>
      </c>
      <c r="CB128" s="1119" t="s">
        <v>35</v>
      </c>
      <c r="CC128" s="1119" t="s">
        <v>35</v>
      </c>
      <c r="CD128" s="1119" t="s">
        <v>35</v>
      </c>
      <c r="CE128" s="1119" t="s">
        <v>35</v>
      </c>
      <c r="CF128" s="1119" t="s">
        <v>35</v>
      </c>
      <c r="CG128" s="1486"/>
      <c r="CH128" s="1486"/>
      <c r="CI128" s="1486"/>
      <c r="CJ128" s="1486"/>
      <c r="CK128" s="1486"/>
      <c r="CL128" s="1486"/>
      <c r="CM128" s="1486"/>
      <c r="CN128" s="1486"/>
      <c r="CO128" s="1486"/>
      <c r="CP128" s="1486"/>
      <c r="CQ128" s="1486"/>
      <c r="CR128" s="1486"/>
      <c r="CS128" s="1486"/>
      <c r="CT128" s="1486"/>
      <c r="CU128" s="1486"/>
      <c r="CV128" s="1486"/>
      <c r="CW128" s="1486"/>
      <c r="CX128" s="1486"/>
      <c r="CY128" s="1486"/>
      <c r="CZ128" s="1486"/>
    </row>
    <row r="129" s="398" customFormat="true" ht="15" customHeight="true" x14ac:dyDescent="0.2">
      <c r="A129" s="1730"/>
      <c r="B129" s="975" t="s">
        <v>48</v>
      </c>
      <c r="C129" s="868">
        <v>79.397065335591506</v>
      </c>
      <c r="D129" s="869">
        <v>71.894101569411802</v>
      </c>
      <c r="E129" s="869">
        <v>64.832030702930894</v>
      </c>
      <c r="F129" s="869">
        <v>76.924592538776551</v>
      </c>
      <c r="G129" s="870">
        <v>81.715850582822156</v>
      </c>
      <c r="H129" s="871">
        <v>61.367599735587461</v>
      </c>
      <c r="I129" s="869">
        <v>71.296724633636316</v>
      </c>
      <c r="J129" s="869">
        <v>79.399897362342358</v>
      </c>
      <c r="K129" s="869">
        <v>74.676387605466147</v>
      </c>
      <c r="L129" s="872">
        <v>86.606227852923851</v>
      </c>
      <c r="M129" s="873">
        <v>84.895202454059856</v>
      </c>
      <c r="N129" s="869">
        <v>76.04884616242235</v>
      </c>
      <c r="O129" s="869">
        <v>68.745988769296247</v>
      </c>
      <c r="P129" s="869">
        <v>66.904295600886627</v>
      </c>
      <c r="Q129" s="870">
        <v>81.703480032720023</v>
      </c>
      <c r="R129" s="871">
        <v>87.643183119339909</v>
      </c>
      <c r="S129" s="869">
        <v>74.050414601997488</v>
      </c>
      <c r="T129" s="869">
        <v>75.613307628291153</v>
      </c>
      <c r="U129" s="869">
        <v>79.799339967818611</v>
      </c>
      <c r="V129" s="869">
        <v>75.662875858339106</v>
      </c>
      <c r="W129" s="869">
        <v>81.412237703258299</v>
      </c>
      <c r="X129" s="869">
        <v>89.520572160443308</v>
      </c>
      <c r="Y129" s="869">
        <v>87.399855327765792</v>
      </c>
      <c r="Z129" s="869">
        <v>85.303814306058712</v>
      </c>
      <c r="AA129" s="869">
        <v>79.102639567089483</v>
      </c>
      <c r="AB129" s="869">
        <v>75.94219631201014</v>
      </c>
      <c r="AC129" s="869">
        <v>65.077214672413547</v>
      </c>
      <c r="AD129" s="869">
        <v>65.518729811190184</v>
      </c>
      <c r="AE129" s="869">
        <v>76.887200538695154</v>
      </c>
      <c r="AF129" s="1452">
        <v>70.870501428309595</v>
      </c>
      <c r="AG129" s="557"/>
      <c r="AH129" s="557"/>
      <c r="AI129" s="557"/>
      <c r="AJ129" s="557"/>
      <c r="AK129" s="557"/>
      <c r="AL129" s="557"/>
      <c r="AM129" s="557"/>
      <c r="AN129" s="557"/>
      <c r="AO129" s="557"/>
      <c r="AP129" s="557"/>
      <c r="AQ129" s="557"/>
      <c r="AR129" s="557"/>
      <c r="AS129" s="557"/>
      <c r="AT129" s="557"/>
      <c r="AU129" s="557"/>
      <c r="AV129" s="557"/>
      <c r="AW129" s="557"/>
      <c r="AX129" s="557"/>
      <c r="AY129" s="557"/>
      <c r="AZ129" s="216"/>
      <c r="BA129" s="1795"/>
      <c r="BB129" s="157" t="s">
        <v>48</v>
      </c>
      <c r="BC129" s="1043" t="s">
        <v>35</v>
      </c>
      <c r="BD129" s="1062" t="s">
        <v>35</v>
      </c>
      <c r="BE129" s="1062" t="s">
        <v>35</v>
      </c>
      <c r="BF129" s="1062" t="s">
        <v>35</v>
      </c>
      <c r="BG129" s="1082" t="s">
        <v>35</v>
      </c>
      <c r="BH129" s="1102" t="s">
        <v>35</v>
      </c>
      <c r="BI129" s="1062" t="s">
        <v>35</v>
      </c>
      <c r="BJ129" s="1062" t="s">
        <v>35</v>
      </c>
      <c r="BK129" s="1062" t="s">
        <v>35</v>
      </c>
      <c r="BL129" s="1082" t="s">
        <v>35</v>
      </c>
      <c r="BM129" s="1102" t="s">
        <v>35</v>
      </c>
      <c r="BN129" s="1062" t="s">
        <v>35</v>
      </c>
      <c r="BO129" s="1062" t="s">
        <v>35</v>
      </c>
      <c r="BP129" s="1062" t="s">
        <v>35</v>
      </c>
      <c r="BQ129" s="1082" t="s">
        <v>35</v>
      </c>
      <c r="BR129" s="1102" t="s">
        <v>35</v>
      </c>
      <c r="BS129" s="1062" t="s">
        <v>35</v>
      </c>
      <c r="BT129" s="1062" t="s">
        <v>35</v>
      </c>
      <c r="BU129" s="1062" t="s">
        <v>35</v>
      </c>
      <c r="BV129" s="1062" t="s">
        <v>35</v>
      </c>
      <c r="BW129" s="1062" t="s">
        <v>35</v>
      </c>
      <c r="BX129" s="1062" t="s">
        <v>35</v>
      </c>
      <c r="BY129" s="1120" t="s">
        <v>35</v>
      </c>
      <c r="BZ129" s="1120" t="s">
        <v>35</v>
      </c>
      <c r="CA129" s="1120" t="s">
        <v>35</v>
      </c>
      <c r="CB129" s="1120" t="s">
        <v>35</v>
      </c>
      <c r="CC129" s="1120" t="s">
        <v>35</v>
      </c>
      <c r="CD129" s="1120" t="s">
        <v>35</v>
      </c>
      <c r="CE129" s="1120" t="s">
        <v>35</v>
      </c>
      <c r="CF129" s="1120" t="s">
        <v>35</v>
      </c>
      <c r="CG129" s="1487"/>
      <c r="CH129" s="1487"/>
      <c r="CI129" s="1487"/>
      <c r="CJ129" s="1487"/>
      <c r="CK129" s="1487"/>
      <c r="CL129" s="1487"/>
      <c r="CM129" s="1487"/>
      <c r="CN129" s="1487"/>
      <c r="CO129" s="1487"/>
      <c r="CP129" s="1487"/>
      <c r="CQ129" s="1487"/>
      <c r="CR129" s="1487"/>
      <c r="CS129" s="1487"/>
      <c r="CT129" s="1487"/>
      <c r="CU129" s="1487"/>
      <c r="CV129" s="1487"/>
      <c r="CW129" s="1487"/>
      <c r="CX129" s="1487"/>
      <c r="CY129" s="1487"/>
      <c r="CZ129" s="1487"/>
    </row>
    <row r="130" s="131" customFormat="true" ht="15" hidden="true" customHeight="true" x14ac:dyDescent="0.2">
      <c r="A130" s="1731" t="s">
        <v>47</v>
      </c>
      <c r="B130" s="248" t="s">
        <v>42</v>
      </c>
      <c r="C130" s="253"/>
      <c r="D130" s="254"/>
      <c r="E130" s="254"/>
      <c r="F130" s="254"/>
      <c r="G130" s="255"/>
      <c r="H130" s="256"/>
      <c r="I130" s="254"/>
      <c r="J130" s="254"/>
      <c r="K130" s="254"/>
      <c r="L130" s="257"/>
      <c r="M130" s="253"/>
      <c r="N130" s="254"/>
      <c r="O130" s="254"/>
      <c r="P130" s="254"/>
      <c r="Q130" s="255"/>
      <c r="R130" s="256"/>
      <c r="S130" s="254"/>
      <c r="T130" s="254"/>
      <c r="U130" s="254"/>
      <c r="V130" s="254"/>
      <c r="W130" s="254"/>
      <c r="X130" s="254"/>
      <c r="Y130" s="254"/>
      <c r="Z130" s="254"/>
      <c r="AA130" s="254"/>
      <c r="AB130" s="257"/>
      <c r="AC130" s="257"/>
      <c r="AD130" s="257"/>
      <c r="AE130" s="257"/>
      <c r="AF130" s="257"/>
      <c r="AG130" s="557"/>
      <c r="AH130" s="557"/>
      <c r="AI130" s="557"/>
      <c r="AJ130" s="557"/>
      <c r="AK130" s="557"/>
      <c r="AL130" s="557"/>
      <c r="AM130" s="557"/>
      <c r="AN130" s="557"/>
      <c r="AO130" s="557"/>
      <c r="AP130" s="557"/>
      <c r="AQ130" s="557"/>
      <c r="AR130" s="557"/>
      <c r="AS130" s="557"/>
      <c r="AT130" s="557"/>
      <c r="AU130" s="557"/>
      <c r="AV130" s="557"/>
      <c r="AW130" s="557"/>
      <c r="AX130" s="557"/>
      <c r="AY130" s="557"/>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1732"/>
      <c r="B131" s="240" t="s">
        <v>46</v>
      </c>
      <c r="C131" s="258"/>
      <c r="D131" s="259"/>
      <c r="E131" s="259"/>
      <c r="F131" s="259"/>
      <c r="G131" s="260"/>
      <c r="H131" s="261"/>
      <c r="I131" s="259"/>
      <c r="J131" s="259"/>
      <c r="K131" s="259"/>
      <c r="L131" s="262"/>
      <c r="M131" s="258"/>
      <c r="N131" s="259"/>
      <c r="O131" s="259"/>
      <c r="P131" s="259"/>
      <c r="Q131" s="260"/>
      <c r="R131" s="261"/>
      <c r="S131" s="259"/>
      <c r="T131" s="259"/>
      <c r="U131" s="259"/>
      <c r="V131" s="259"/>
      <c r="W131" s="259"/>
      <c r="X131" s="259"/>
      <c r="Y131" s="259"/>
      <c r="Z131" s="259"/>
      <c r="AA131" s="259"/>
      <c r="AB131" s="262"/>
      <c r="AC131" s="262"/>
      <c r="AD131" s="262"/>
      <c r="AE131" s="262"/>
      <c r="AF131" s="262"/>
      <c r="AG131" s="557"/>
      <c r="AH131" s="557"/>
      <c r="AI131" s="557"/>
      <c r="AJ131" s="557"/>
      <c r="AK131" s="557"/>
      <c r="AL131" s="557"/>
      <c r="AM131" s="557"/>
      <c r="AN131" s="557"/>
      <c r="AO131" s="557"/>
      <c r="AP131" s="557"/>
      <c r="AQ131" s="557"/>
      <c r="AR131" s="557"/>
      <c r="AS131" s="557"/>
      <c r="AT131" s="557"/>
      <c r="AU131" s="557"/>
      <c r="AV131" s="557"/>
      <c r="AW131" s="557"/>
      <c r="AX131" s="557"/>
      <c r="AY131" s="557"/>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1733"/>
      <c r="B132" s="241" t="s">
        <v>46</v>
      </c>
      <c r="C132" s="263"/>
      <c r="D132" s="264"/>
      <c r="E132" s="264"/>
      <c r="F132" s="264"/>
      <c r="G132" s="265"/>
      <c r="H132" s="266"/>
      <c r="I132" s="264"/>
      <c r="J132" s="264"/>
      <c r="K132" s="264"/>
      <c r="L132" s="267"/>
      <c r="M132" s="263"/>
      <c r="N132" s="264"/>
      <c r="O132" s="264"/>
      <c r="P132" s="264"/>
      <c r="Q132" s="265"/>
      <c r="R132" s="1399"/>
      <c r="S132" s="1400"/>
      <c r="T132" s="1400"/>
      <c r="U132" s="1400"/>
      <c r="V132" s="1400"/>
      <c r="W132" s="1400"/>
      <c r="X132" s="1400"/>
      <c r="Y132" s="1400"/>
      <c r="Z132" s="1400"/>
      <c r="AA132" s="1400"/>
      <c r="AB132" s="1401"/>
      <c r="AC132" s="1401"/>
      <c r="AD132" s="1401"/>
      <c r="AE132" s="1401"/>
      <c r="AF132" s="1401"/>
      <c r="AG132" s="557"/>
      <c r="AH132" s="557"/>
      <c r="AI132" s="557"/>
      <c r="AJ132" s="557"/>
      <c r="AK132" s="557"/>
      <c r="AL132" s="557"/>
      <c r="AM132" s="557"/>
      <c r="AN132" s="557"/>
      <c r="AO132" s="557"/>
      <c r="AP132" s="557"/>
      <c r="AQ132" s="557"/>
      <c r="AR132" s="557"/>
      <c r="AS132" s="557"/>
      <c r="AT132" s="557"/>
      <c r="AU132" s="557"/>
      <c r="AV132" s="557"/>
      <c r="AW132" s="557"/>
      <c r="AX132" s="557"/>
      <c r="AY132" s="557"/>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398" customFormat="true" ht="15" customHeight="true" x14ac:dyDescent="0.2">
      <c r="A133" s="130"/>
      <c r="B133" s="188"/>
      <c r="C133" s="1692" t="s">
        <v>114</v>
      </c>
      <c r="D133" s="1693"/>
      <c r="E133" s="1693"/>
      <c r="F133" s="1693"/>
      <c r="G133" s="1694"/>
      <c r="H133" s="1695" t="s">
        <v>38</v>
      </c>
      <c r="I133" s="1696"/>
      <c r="J133" s="1696"/>
      <c r="K133" s="1696"/>
      <c r="L133" s="1697"/>
      <c r="M133" s="1723" t="s">
        <v>37</v>
      </c>
      <c r="N133" s="1696"/>
      <c r="O133" s="1696"/>
      <c r="P133" s="1696"/>
      <c r="Q133" s="1697"/>
      <c r="R133" s="1396" t="s">
        <v>138</v>
      </c>
      <c r="S133" s="1435"/>
      <c r="T133" s="1435"/>
      <c r="U133" s="1435"/>
      <c r="V133" s="1435"/>
      <c r="W133" s="1435"/>
      <c r="X133" s="1435"/>
      <c r="Y133" s="1435"/>
      <c r="Z133" s="1435"/>
      <c r="AA133" s="1435"/>
      <c r="AB133" s="1435"/>
      <c r="AC133" s="1435"/>
      <c r="AD133" s="1435"/>
      <c r="AE133" s="1435"/>
      <c r="AF133" s="1436"/>
      <c r="AG133" s="557"/>
      <c r="AH133" s="557"/>
      <c r="AI133" s="557"/>
      <c r="AJ133" s="557"/>
      <c r="AK133" s="557"/>
      <c r="AL133" s="557"/>
      <c r="AM133" s="557"/>
      <c r="AN133" s="557"/>
      <c r="AO133" s="557"/>
      <c r="AP133" s="557"/>
      <c r="AQ133" s="557"/>
      <c r="AR133" s="557"/>
      <c r="AS133" s="557"/>
      <c r="AT133" s="557"/>
      <c r="AU133" s="557"/>
      <c r="AV133" s="557"/>
      <c r="AW133" s="557"/>
      <c r="AX133" s="557"/>
      <c r="AY133" s="557"/>
      <c r="AZ133" s="216"/>
      <c r="BA133" s="217" t="s">
        <v>128</v>
      </c>
      <c r="BB133" s="116" t="s">
        <v>98</v>
      </c>
      <c r="BC133" s="1796" t="s">
        <v>114</v>
      </c>
      <c r="BD133" s="1797"/>
      <c r="BE133" s="1797"/>
      <c r="BF133" s="1797"/>
      <c r="BG133" s="1798"/>
      <c r="BH133" s="1799" t="s">
        <v>38</v>
      </c>
      <c r="BI133" s="1797"/>
      <c r="BJ133" s="1797"/>
      <c r="BK133" s="1797"/>
      <c r="BL133" s="1798"/>
      <c r="BM133" s="1799" t="s">
        <v>37</v>
      </c>
      <c r="BN133" s="1797"/>
      <c r="BO133" s="1797"/>
      <c r="BP133" s="1797"/>
      <c r="BQ133" s="1800"/>
      <c r="BR133" s="1415" t="s">
        <v>138</v>
      </c>
      <c r="BS133" s="1416"/>
      <c r="BT133" s="1416"/>
      <c r="BU133" s="1416"/>
      <c r="BV133" s="1416"/>
      <c r="BW133" s="1416"/>
      <c r="BX133" s="1416"/>
      <c r="BY133" s="1417"/>
      <c r="BZ133" s="312"/>
      <c r="CA133" s="312"/>
      <c r="CB133" s="312"/>
      <c r="CC133" s="312"/>
      <c r="CD133" s="312"/>
      <c r="CE133" s="312"/>
      <c r="CF133" s="312"/>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398" customFormat="true" ht="24" x14ac:dyDescent="0.2">
      <c r="A134" s="189" t="s">
        <v>69</v>
      </c>
      <c r="B134" s="246"/>
      <c r="C134" s="281" t="s">
        <v>0</v>
      </c>
      <c r="D134" s="282" t="s">
        <v>1</v>
      </c>
      <c r="E134" s="282" t="s">
        <v>2</v>
      </c>
      <c r="F134" s="282" t="s">
        <v>3</v>
      </c>
      <c r="G134" s="283" t="s">
        <v>4</v>
      </c>
      <c r="H134" s="694" t="s">
        <v>0</v>
      </c>
      <c r="I134" s="633" t="s">
        <v>1</v>
      </c>
      <c r="J134" s="633" t="s">
        <v>2</v>
      </c>
      <c r="K134" s="633" t="s">
        <v>3</v>
      </c>
      <c r="L134" s="634" t="s">
        <v>4</v>
      </c>
      <c r="M134" s="679" t="s">
        <v>0</v>
      </c>
      <c r="N134" s="633" t="s">
        <v>1</v>
      </c>
      <c r="O134" s="633" t="s">
        <v>2</v>
      </c>
      <c r="P134" s="633" t="s">
        <v>3</v>
      </c>
      <c r="Q134" s="714" t="s">
        <v>4</v>
      </c>
      <c r="R134" s="694" t="s">
        <v>147</v>
      </c>
      <c r="S134" s="633" t="s">
        <v>148</v>
      </c>
      <c r="T134" s="633" t="s">
        <v>149</v>
      </c>
      <c r="U134" s="633" t="s">
        <v>150</v>
      </c>
      <c r="V134" s="633" t="s">
        <v>151</v>
      </c>
      <c r="W134" s="633" t="s">
        <v>152</v>
      </c>
      <c r="X134" s="633" t="s">
        <v>153</v>
      </c>
      <c r="Y134" s="633" t="s">
        <v>154</v>
      </c>
      <c r="Z134" s="633" t="s">
        <v>155</v>
      </c>
      <c r="AA134" s="633" t="s">
        <v>156</v>
      </c>
      <c r="AB134" s="633" t="s">
        <v>157</v>
      </c>
      <c r="AC134" s="633" t="s">
        <v>158</v>
      </c>
      <c r="AD134" s="633" t="s">
        <v>159</v>
      </c>
      <c r="AE134" s="633" t="s">
        <v>160</v>
      </c>
      <c r="AF134" s="635" t="s">
        <v>161</v>
      </c>
      <c r="AG134" s="557"/>
      <c r="AH134" s="557"/>
      <c r="AI134" s="557"/>
      <c r="AJ134" s="557"/>
      <c r="AK134" s="557"/>
      <c r="AL134" s="557"/>
      <c r="AM134" s="557"/>
      <c r="AN134" s="557"/>
      <c r="AO134" s="557"/>
      <c r="AP134" s="557"/>
      <c r="AQ134" s="557"/>
      <c r="AR134" s="557"/>
      <c r="AS134" s="557"/>
      <c r="AT134" s="557"/>
      <c r="AU134" s="557"/>
      <c r="AV134" s="557"/>
      <c r="AW134" s="557"/>
      <c r="AX134" s="557"/>
      <c r="AY134" s="557"/>
      <c r="AZ134" s="216"/>
      <c r="BA134" s="200" t="s">
        <v>116</v>
      </c>
      <c r="BB134" s="199"/>
      <c r="BC134" s="336" t="s">
        <v>0</v>
      </c>
      <c r="BD134" s="174" t="s">
        <v>1</v>
      </c>
      <c r="BE134" s="174" t="s">
        <v>2</v>
      </c>
      <c r="BF134" s="174" t="s">
        <v>3</v>
      </c>
      <c r="BG134" s="337" t="s">
        <v>4</v>
      </c>
      <c r="BH134" s="349" t="s">
        <v>0</v>
      </c>
      <c r="BI134" s="174" t="s">
        <v>1</v>
      </c>
      <c r="BJ134" s="174" t="s">
        <v>2</v>
      </c>
      <c r="BK134" s="174" t="s">
        <v>3</v>
      </c>
      <c r="BL134" s="337" t="s">
        <v>4</v>
      </c>
      <c r="BM134" s="349" t="s">
        <v>0</v>
      </c>
      <c r="BN134" s="174" t="s">
        <v>1</v>
      </c>
      <c r="BO134" s="174" t="s">
        <v>2</v>
      </c>
      <c r="BP134" s="174" t="s">
        <v>3</v>
      </c>
      <c r="BQ134" s="337" t="s">
        <v>4</v>
      </c>
      <c r="BR134" s="349" t="s">
        <v>147</v>
      </c>
      <c r="BS134" s="174" t="s">
        <v>148</v>
      </c>
      <c r="BT134" s="174" t="s">
        <v>149</v>
      </c>
      <c r="BU134" s="174" t="s">
        <v>150</v>
      </c>
      <c r="BV134" s="174" t="s">
        <v>151</v>
      </c>
      <c r="BW134" s="174" t="s">
        <v>152</v>
      </c>
      <c r="BX134" s="174" t="s">
        <v>153</v>
      </c>
      <c r="BY134" s="175" t="s">
        <v>154</v>
      </c>
      <c r="BZ134" s="175" t="s">
        <v>155</v>
      </c>
      <c r="CA134" s="175" t="s">
        <v>156</v>
      </c>
      <c r="CB134" s="175" t="s">
        <v>157</v>
      </c>
      <c r="CC134" s="175" t="s">
        <v>158</v>
      </c>
      <c r="CD134" s="175" t="s">
        <v>159</v>
      </c>
      <c r="CE134" s="175" t="s">
        <v>160</v>
      </c>
      <c r="CF134" s="175" t="s">
        <v>161</v>
      </c>
      <c r="CG134" s="1488"/>
      <c r="CH134" s="1488"/>
      <c r="CI134" s="1488"/>
      <c r="CJ134" s="1488"/>
      <c r="CK134" s="1488"/>
      <c r="CL134" s="1488"/>
      <c r="CM134" s="1488"/>
      <c r="CN134" s="1488"/>
      <c r="CO134" s="1488"/>
      <c r="CP134" s="1488"/>
      <c r="CQ134" s="1488"/>
      <c r="CR134" s="1488"/>
      <c r="CS134" s="1488"/>
      <c r="CT134" s="1488"/>
      <c r="CU134" s="1488"/>
      <c r="CV134" s="1488"/>
      <c r="CW134" s="1488"/>
      <c r="CX134" s="1488"/>
      <c r="CY134" s="1488"/>
      <c r="CZ134" s="1488"/>
    </row>
    <row r="135" s="398" customFormat="true" ht="15" customHeight="true" x14ac:dyDescent="0.2">
      <c r="A135" s="1724" t="s">
        <v>45</v>
      </c>
      <c r="B135" s="976" t="s">
        <v>44</v>
      </c>
      <c r="C135" s="874">
        <v>1.1550589693530081E-2</v>
      </c>
      <c r="D135" s="875">
        <v>0</v>
      </c>
      <c r="E135" s="875">
        <v>0</v>
      </c>
      <c r="F135" s="875">
        <v>3.4011270552531073E-2</v>
      </c>
      <c r="G135" s="876">
        <v>4.7823207891711972</v>
      </c>
      <c r="H135" s="877">
        <v>0</v>
      </c>
      <c r="I135" s="875">
        <v>3.6585217686224684E-2</v>
      </c>
      <c r="J135" s="875">
        <v>0</v>
      </c>
      <c r="K135" s="875">
        <v>1.8267596834404054</v>
      </c>
      <c r="L135" s="878">
        <v>13.111571377292423</v>
      </c>
      <c r="M135" s="879">
        <v>1.6908492497090279E-2</v>
      </c>
      <c r="N135" s="875">
        <v>0</v>
      </c>
      <c r="O135" s="875">
        <v>0</v>
      </c>
      <c r="P135" s="875">
        <v>0</v>
      </c>
      <c r="Q135" s="876">
        <v>0.12579243350981861</v>
      </c>
      <c r="R135" s="877">
        <v>0</v>
      </c>
      <c r="S135" s="875">
        <v>0</v>
      </c>
      <c r="T135" s="875">
        <v>8.5507956349749406E-2</v>
      </c>
      <c r="U135" s="875">
        <v>0</v>
      </c>
      <c r="V135" s="875">
        <v>5.8285489324817554</v>
      </c>
      <c r="W135" s="875">
        <v>0</v>
      </c>
      <c r="X135" s="875">
        <v>0</v>
      </c>
      <c r="Y135" s="875">
        <v>0.24669018224430492</v>
      </c>
      <c r="Z135" s="875">
        <v>0.22317624664398428</v>
      </c>
      <c r="AA135" s="875">
        <v>0</v>
      </c>
      <c r="AB135" s="875">
        <v>0</v>
      </c>
      <c r="AC135" s="875">
        <v>0</v>
      </c>
      <c r="AD135" s="875">
        <v>0</v>
      </c>
      <c r="AE135" s="875">
        <v>0.28197344681900438</v>
      </c>
      <c r="AF135" s="1453">
        <v>0</v>
      </c>
      <c r="AG135" s="557"/>
      <c r="AH135" s="557"/>
      <c r="AI135" s="557"/>
      <c r="AJ135" s="557"/>
      <c r="AK135" s="557"/>
      <c r="AL135" s="557"/>
      <c r="AM135" s="557"/>
      <c r="AN135" s="557"/>
      <c r="AO135" s="557"/>
      <c r="AP135" s="557"/>
      <c r="AQ135" s="557"/>
      <c r="AR135" s="557"/>
      <c r="AS135" s="557"/>
      <c r="AT135" s="557"/>
      <c r="AU135" s="557"/>
      <c r="AV135" s="557"/>
      <c r="AW135" s="557"/>
      <c r="AX135" s="557"/>
      <c r="AY135" s="557"/>
      <c r="AZ135" s="216"/>
      <c r="BA135" s="1801" t="s">
        <v>45</v>
      </c>
      <c r="BB135" s="158" t="s">
        <v>44</v>
      </c>
      <c r="BC135" s="1044" t="s">
        <v>35</v>
      </c>
      <c r="BD135" s="1063" t="s">
        <v>35</v>
      </c>
      <c r="BE135" s="1063" t="s">
        <v>35</v>
      </c>
      <c r="BF135" s="1063" t="s">
        <v>35</v>
      </c>
      <c r="BG135" s="1083" t="s">
        <v>35</v>
      </c>
      <c r="BH135" s="1103" t="s">
        <v>35</v>
      </c>
      <c r="BI135" s="1063" t="s">
        <v>35</v>
      </c>
      <c r="BJ135" s="1063" t="s">
        <v>35</v>
      </c>
      <c r="BK135" s="1063" t="s">
        <v>35</v>
      </c>
      <c r="BL135" s="1083" t="s">
        <v>35</v>
      </c>
      <c r="BM135" s="1103" t="s">
        <v>35</v>
      </c>
      <c r="BN135" s="1063" t="s">
        <v>35</v>
      </c>
      <c r="BO135" s="1063" t="s">
        <v>35</v>
      </c>
      <c r="BP135" s="1063" t="s">
        <v>35</v>
      </c>
      <c r="BQ135" s="1083" t="s">
        <v>35</v>
      </c>
      <c r="BR135" s="1103" t="s">
        <v>35</v>
      </c>
      <c r="BS135" s="1063" t="s">
        <v>35</v>
      </c>
      <c r="BT135" s="1063" t="s">
        <v>35</v>
      </c>
      <c r="BU135" s="1063" t="s">
        <v>35</v>
      </c>
      <c r="BV135" s="1063" t="s">
        <v>35</v>
      </c>
      <c r="BW135" s="1063" t="s">
        <v>35</v>
      </c>
      <c r="BX135" s="1063" t="s">
        <v>35</v>
      </c>
      <c r="BY135" s="1121" t="s">
        <v>35</v>
      </c>
      <c r="BZ135" s="1121" t="s">
        <v>35</v>
      </c>
      <c r="CA135" s="1121" t="s">
        <v>35</v>
      </c>
      <c r="CB135" s="1121" t="s">
        <v>35</v>
      </c>
      <c r="CC135" s="1121" t="s">
        <v>35</v>
      </c>
      <c r="CD135" s="1121" t="s">
        <v>35</v>
      </c>
      <c r="CE135" s="1121" t="s">
        <v>35</v>
      </c>
      <c r="CF135" s="1121" t="s">
        <v>35</v>
      </c>
      <c r="CG135" s="1489"/>
      <c r="CH135" s="1489"/>
      <c r="CI135" s="1489"/>
      <c r="CJ135" s="1489"/>
      <c r="CK135" s="1489"/>
      <c r="CL135" s="1489"/>
      <c r="CM135" s="1489"/>
      <c r="CN135" s="1489"/>
      <c r="CO135" s="1489"/>
      <c r="CP135" s="1489"/>
      <c r="CQ135" s="1489"/>
      <c r="CR135" s="1489"/>
      <c r="CS135" s="1489"/>
      <c r="CT135" s="1489"/>
      <c r="CU135" s="1489"/>
      <c r="CV135" s="1489"/>
      <c r="CW135" s="1489"/>
      <c r="CX135" s="1489"/>
      <c r="CY135" s="1489"/>
      <c r="CZ135" s="1489"/>
    </row>
    <row r="136" s="398" customFormat="true" ht="15" customHeight="true" x14ac:dyDescent="0.2">
      <c r="A136" s="1690"/>
      <c r="B136" s="977" t="s">
        <v>43</v>
      </c>
      <c r="C136" s="880">
        <v>0</v>
      </c>
      <c r="D136" s="881">
        <v>7.0587217697478E-2</v>
      </c>
      <c r="E136" s="881">
        <v>0.34710503210471555</v>
      </c>
      <c r="F136" s="881">
        <v>1.1756267428505658</v>
      </c>
      <c r="G136" s="882">
        <v>12.786512462615526</v>
      </c>
      <c r="H136" s="883">
        <v>0.50881054536749637</v>
      </c>
      <c r="I136" s="881">
        <v>1.4707234443441386</v>
      </c>
      <c r="J136" s="881">
        <v>2.3005918253165474</v>
      </c>
      <c r="K136" s="881">
        <v>6.6082781005571176</v>
      </c>
      <c r="L136" s="884">
        <v>30.25256539235145</v>
      </c>
      <c r="M136" s="885">
        <v>0</v>
      </c>
      <c r="N136" s="881">
        <v>0</v>
      </c>
      <c r="O136" s="881">
        <v>2.3188025828438902E-2</v>
      </c>
      <c r="P136" s="881">
        <v>0.18015945124036423</v>
      </c>
      <c r="Q136" s="882">
        <v>1.8182326218851013</v>
      </c>
      <c r="R136" s="883">
        <v>1.4884525392860661</v>
      </c>
      <c r="S136" s="881">
        <v>0.90843294535216801</v>
      </c>
      <c r="T136" s="881">
        <v>1.218561425741834</v>
      </c>
      <c r="U136" s="881">
        <v>4.7902592072756081</v>
      </c>
      <c r="V136" s="881">
        <v>9.6663865183275171</v>
      </c>
      <c r="W136" s="881">
        <v>0</v>
      </c>
      <c r="X136" s="881">
        <v>1.4594351484039261</v>
      </c>
      <c r="Y136" s="881">
        <v>2.328024947858184</v>
      </c>
      <c r="Z136" s="881">
        <v>1.647566544649965</v>
      </c>
      <c r="AA136" s="881">
        <v>2.6928654145427595</v>
      </c>
      <c r="AB136" s="881">
        <v>1.0312294256971988</v>
      </c>
      <c r="AC136" s="881">
        <v>0.76676277666743553</v>
      </c>
      <c r="AD136" s="881">
        <v>0</v>
      </c>
      <c r="AE136" s="881">
        <v>0.26939587977656843</v>
      </c>
      <c r="AF136" s="1454">
        <v>5.5169203322513969</v>
      </c>
      <c r="AG136" s="557"/>
      <c r="AH136" s="557"/>
      <c r="AI136" s="557"/>
      <c r="AJ136" s="557"/>
      <c r="AK136" s="557"/>
      <c r="AL136" s="557"/>
      <c r="AM136" s="557"/>
      <c r="AN136" s="557"/>
      <c r="AO136" s="557"/>
      <c r="AP136" s="557"/>
      <c r="AQ136" s="557"/>
      <c r="AR136" s="557"/>
      <c r="AS136" s="557"/>
      <c r="AT136" s="557"/>
      <c r="AU136" s="557"/>
      <c r="AV136" s="557"/>
      <c r="AW136" s="557"/>
      <c r="AX136" s="557"/>
      <c r="AY136" s="557"/>
      <c r="AZ136" s="216"/>
      <c r="BA136" s="1762"/>
      <c r="BB136" s="159" t="s">
        <v>43</v>
      </c>
      <c r="BC136" s="1045" t="s">
        <v>35</v>
      </c>
      <c r="BD136" s="1064" t="s">
        <v>35</v>
      </c>
      <c r="BE136" s="1064" t="s">
        <v>35</v>
      </c>
      <c r="BF136" s="1064" t="s">
        <v>35</v>
      </c>
      <c r="BG136" s="1084" t="s">
        <v>35</v>
      </c>
      <c r="BH136" s="1104" t="s">
        <v>35</v>
      </c>
      <c r="BI136" s="1064" t="s">
        <v>35</v>
      </c>
      <c r="BJ136" s="1064" t="s">
        <v>35</v>
      </c>
      <c r="BK136" s="1064" t="s">
        <v>35</v>
      </c>
      <c r="BL136" s="1084" t="s">
        <v>35</v>
      </c>
      <c r="BM136" s="1104" t="s">
        <v>35</v>
      </c>
      <c r="BN136" s="1064" t="s">
        <v>35</v>
      </c>
      <c r="BO136" s="1064" t="s">
        <v>35</v>
      </c>
      <c r="BP136" s="1064" t="s">
        <v>35</v>
      </c>
      <c r="BQ136" s="1084" t="s">
        <v>35</v>
      </c>
      <c r="BR136" s="1104" t="s">
        <v>35</v>
      </c>
      <c r="BS136" s="1064" t="s">
        <v>35</v>
      </c>
      <c r="BT136" s="1064" t="s">
        <v>35</v>
      </c>
      <c r="BU136" s="1064" t="s">
        <v>35</v>
      </c>
      <c r="BV136" s="1064" t="s">
        <v>35</v>
      </c>
      <c r="BW136" s="1064" t="s">
        <v>35</v>
      </c>
      <c r="BX136" s="1064" t="s">
        <v>35</v>
      </c>
      <c r="BY136" s="1122" t="s">
        <v>35</v>
      </c>
      <c r="BZ136" s="1122" t="s">
        <v>35</v>
      </c>
      <c r="CA136" s="1122" t="s">
        <v>35</v>
      </c>
      <c r="CB136" s="1122" t="s">
        <v>35</v>
      </c>
      <c r="CC136" s="1122" t="s">
        <v>35</v>
      </c>
      <c r="CD136" s="1122" t="s">
        <v>35</v>
      </c>
      <c r="CE136" s="1122" t="s">
        <v>35</v>
      </c>
      <c r="CF136" s="1122" t="s">
        <v>35</v>
      </c>
      <c r="CG136" s="1490"/>
      <c r="CH136" s="1490"/>
      <c r="CI136" s="1490"/>
      <c r="CJ136" s="1490"/>
      <c r="CK136" s="1490"/>
      <c r="CL136" s="1490"/>
      <c r="CM136" s="1490"/>
      <c r="CN136" s="1490"/>
      <c r="CO136" s="1490"/>
      <c r="CP136" s="1490"/>
      <c r="CQ136" s="1490"/>
      <c r="CR136" s="1490"/>
      <c r="CS136" s="1490"/>
      <c r="CT136" s="1490"/>
      <c r="CU136" s="1490"/>
      <c r="CV136" s="1490"/>
      <c r="CW136" s="1490"/>
      <c r="CX136" s="1490"/>
      <c r="CY136" s="1490"/>
      <c r="CZ136" s="1490"/>
    </row>
    <row r="137" s="398" customFormat="true" ht="15" customHeight="true" x14ac:dyDescent="0.2">
      <c r="A137" s="1690"/>
      <c r="B137" s="977" t="s">
        <v>42</v>
      </c>
      <c r="C137" s="880">
        <v>7.0830068329148466</v>
      </c>
      <c r="D137" s="881">
        <v>11.837623527579479</v>
      </c>
      <c r="E137" s="881">
        <v>24.9747908632134</v>
      </c>
      <c r="F137" s="881">
        <v>48.654484780327216</v>
      </c>
      <c r="G137" s="882">
        <v>63.396103240487676</v>
      </c>
      <c r="H137" s="883">
        <v>24.244167907078111</v>
      </c>
      <c r="I137" s="881">
        <v>37.739794374127399</v>
      </c>
      <c r="J137" s="881">
        <v>60.77692519198601</v>
      </c>
      <c r="K137" s="881">
        <v>72.62041658993968</v>
      </c>
      <c r="L137" s="884">
        <v>49.563118046124629</v>
      </c>
      <c r="M137" s="885">
        <v>6.7201118083111382</v>
      </c>
      <c r="N137" s="881">
        <v>9.0370967581619617</v>
      </c>
      <c r="O137" s="881">
        <v>12.498803858467218</v>
      </c>
      <c r="P137" s="881">
        <v>29.084733798480734</v>
      </c>
      <c r="Q137" s="882">
        <v>57.474047454192402</v>
      </c>
      <c r="R137" s="883">
        <v>4.5908122538053622</v>
      </c>
      <c r="S137" s="881">
        <v>37.342449951733833</v>
      </c>
      <c r="T137" s="881">
        <v>44.136988792767809</v>
      </c>
      <c r="U137" s="881">
        <v>22.896050218213286</v>
      </c>
      <c r="V137" s="881">
        <v>52.351583298070501</v>
      </c>
      <c r="W137" s="881">
        <v>22.557775315852975</v>
      </c>
      <c r="X137" s="881">
        <v>21.224007125495422</v>
      </c>
      <c r="Y137" s="881">
        <v>81.518891740672814</v>
      </c>
      <c r="Z137" s="881">
        <v>26.242050037952048</v>
      </c>
      <c r="AA137" s="881">
        <v>50.88194600073718</v>
      </c>
      <c r="AB137" s="881">
        <v>21.778759752255191</v>
      </c>
      <c r="AC137" s="881">
        <v>6.7658945099007868</v>
      </c>
      <c r="AD137" s="881">
        <v>25.595134111546997</v>
      </c>
      <c r="AE137" s="881">
        <v>30.309401247530023</v>
      </c>
      <c r="AF137" s="1454">
        <v>22.903503152310776</v>
      </c>
      <c r="AG137" s="557"/>
      <c r="AH137" s="557"/>
      <c r="AI137" s="557"/>
      <c r="AJ137" s="557"/>
      <c r="AK137" s="557"/>
      <c r="AL137" s="557"/>
      <c r="AM137" s="557"/>
      <c r="AN137" s="557"/>
      <c r="AO137" s="557"/>
      <c r="AP137" s="557"/>
      <c r="AQ137" s="557"/>
      <c r="AR137" s="557"/>
      <c r="AS137" s="557"/>
      <c r="AT137" s="557"/>
      <c r="AU137" s="557"/>
      <c r="AV137" s="557"/>
      <c r="AW137" s="557"/>
      <c r="AX137" s="557"/>
      <c r="AY137" s="557"/>
      <c r="AZ137" s="216"/>
      <c r="BA137" s="1762"/>
      <c r="BB137" s="159" t="s">
        <v>42</v>
      </c>
      <c r="BC137" s="1045" t="s">
        <v>35</v>
      </c>
      <c r="BD137" s="1064" t="s">
        <v>35</v>
      </c>
      <c r="BE137" s="1064" t="s">
        <v>35</v>
      </c>
      <c r="BF137" s="1064" t="s">
        <v>35</v>
      </c>
      <c r="BG137" s="1084" t="s">
        <v>35</v>
      </c>
      <c r="BH137" s="1104" t="s">
        <v>35</v>
      </c>
      <c r="BI137" s="1064" t="s">
        <v>35</v>
      </c>
      <c r="BJ137" s="1064" t="s">
        <v>35</v>
      </c>
      <c r="BK137" s="1064" t="s">
        <v>35</v>
      </c>
      <c r="BL137" s="1084" t="s">
        <v>35</v>
      </c>
      <c r="BM137" s="1104" t="s">
        <v>35</v>
      </c>
      <c r="BN137" s="1064" t="s">
        <v>35</v>
      </c>
      <c r="BO137" s="1064" t="s">
        <v>35</v>
      </c>
      <c r="BP137" s="1064" t="s">
        <v>35</v>
      </c>
      <c r="BQ137" s="1084" t="s">
        <v>35</v>
      </c>
      <c r="BR137" s="1104" t="s">
        <v>35</v>
      </c>
      <c r="BS137" s="1064" t="s">
        <v>35</v>
      </c>
      <c r="BT137" s="1064" t="s">
        <v>35</v>
      </c>
      <c r="BU137" s="1064" t="s">
        <v>35</v>
      </c>
      <c r="BV137" s="1064" t="s">
        <v>35</v>
      </c>
      <c r="BW137" s="1064" t="s">
        <v>35</v>
      </c>
      <c r="BX137" s="1064" t="s">
        <v>35</v>
      </c>
      <c r="BY137" s="1122" t="s">
        <v>35</v>
      </c>
      <c r="BZ137" s="1122" t="s">
        <v>35</v>
      </c>
      <c r="CA137" s="1122" t="s">
        <v>35</v>
      </c>
      <c r="CB137" s="1122" t="s">
        <v>35</v>
      </c>
      <c r="CC137" s="1122" t="s">
        <v>35</v>
      </c>
      <c r="CD137" s="1122" t="s">
        <v>35</v>
      </c>
      <c r="CE137" s="1122" t="s">
        <v>35</v>
      </c>
      <c r="CF137" s="1122" t="s">
        <v>35</v>
      </c>
      <c r="CG137" s="1490"/>
      <c r="CH137" s="1490"/>
      <c r="CI137" s="1490"/>
      <c r="CJ137" s="1490"/>
      <c r="CK137" s="1490"/>
      <c r="CL137" s="1490"/>
      <c r="CM137" s="1490"/>
      <c r="CN137" s="1490"/>
      <c r="CO137" s="1490"/>
      <c r="CP137" s="1490"/>
      <c r="CQ137" s="1490"/>
      <c r="CR137" s="1490"/>
      <c r="CS137" s="1490"/>
      <c r="CT137" s="1490"/>
      <c r="CU137" s="1490"/>
      <c r="CV137" s="1490"/>
      <c r="CW137" s="1490"/>
      <c r="CX137" s="1490"/>
      <c r="CY137" s="1490"/>
      <c r="CZ137" s="1490"/>
    </row>
    <row r="138" s="398" customFormat="true" ht="15" customHeight="true" x14ac:dyDescent="0.2">
      <c r="A138" s="1690"/>
      <c r="B138" s="977" t="s">
        <v>41</v>
      </c>
      <c r="C138" s="880">
        <v>38.022152306531687</v>
      </c>
      <c r="D138" s="881">
        <v>37.091444086481332</v>
      </c>
      <c r="E138" s="881">
        <v>37.635235253140245</v>
      </c>
      <c r="F138" s="881">
        <v>36.915882224158565</v>
      </c>
      <c r="G138" s="882">
        <v>17.982768345294133</v>
      </c>
      <c r="H138" s="883">
        <v>50.128559550865774</v>
      </c>
      <c r="I138" s="881">
        <v>48.249092410942787</v>
      </c>
      <c r="J138" s="881">
        <v>33.974869028810048</v>
      </c>
      <c r="K138" s="881">
        <v>18.907128722048324</v>
      </c>
      <c r="L138" s="884">
        <v>6.7588015014073717</v>
      </c>
      <c r="M138" s="885">
        <v>38.761811673217316</v>
      </c>
      <c r="N138" s="881">
        <v>36.524766560183977</v>
      </c>
      <c r="O138" s="881">
        <v>34.330817689741508</v>
      </c>
      <c r="P138" s="881">
        <v>30.187212657925656</v>
      </c>
      <c r="Q138" s="882">
        <v>32.294000045168666</v>
      </c>
      <c r="R138" s="883">
        <v>63.832614728699809</v>
      </c>
      <c r="S138" s="881">
        <v>17.353201615618683</v>
      </c>
      <c r="T138" s="881">
        <v>18.939793237611667</v>
      </c>
      <c r="U138" s="881">
        <v>25.915144411199954</v>
      </c>
      <c r="V138" s="881">
        <v>26.208631813252715</v>
      </c>
      <c r="W138" s="881">
        <v>43.880055373248474</v>
      </c>
      <c r="X138" s="881">
        <v>56.541107060155603</v>
      </c>
      <c r="Y138" s="881">
        <v>9.8406327609669937</v>
      </c>
      <c r="Z138" s="881">
        <v>12.088492608458717</v>
      </c>
      <c r="AA138" s="881">
        <v>25.983885730125401</v>
      </c>
      <c r="AB138" s="881">
        <v>32.105109741196657</v>
      </c>
      <c r="AC138" s="881">
        <v>53.497463855017827</v>
      </c>
      <c r="AD138" s="881">
        <v>28.075311380467078</v>
      </c>
      <c r="AE138" s="881">
        <v>20.007970234894692</v>
      </c>
      <c r="AF138" s="1454">
        <v>37.624547735920679</v>
      </c>
      <c r="AG138" s="557"/>
      <c r="AH138" s="557"/>
      <c r="AI138" s="557"/>
      <c r="AJ138" s="557"/>
      <c r="AK138" s="557"/>
      <c r="AL138" s="557"/>
      <c r="AM138" s="557"/>
      <c r="AN138" s="557"/>
      <c r="AO138" s="557"/>
      <c r="AP138" s="557"/>
      <c r="AQ138" s="557"/>
      <c r="AR138" s="557"/>
      <c r="AS138" s="557"/>
      <c r="AT138" s="557"/>
      <c r="AU138" s="557"/>
      <c r="AV138" s="557"/>
      <c r="AW138" s="557"/>
      <c r="AX138" s="557"/>
      <c r="AY138" s="557"/>
      <c r="AZ138" s="216"/>
      <c r="BA138" s="1762"/>
      <c r="BB138" s="159" t="s">
        <v>41</v>
      </c>
      <c r="BC138" s="1045" t="s">
        <v>35</v>
      </c>
      <c r="BD138" s="1064" t="s">
        <v>35</v>
      </c>
      <c r="BE138" s="1064" t="s">
        <v>35</v>
      </c>
      <c r="BF138" s="1064" t="s">
        <v>35</v>
      </c>
      <c r="BG138" s="1084" t="s">
        <v>35</v>
      </c>
      <c r="BH138" s="1104" t="s">
        <v>35</v>
      </c>
      <c r="BI138" s="1064" t="s">
        <v>35</v>
      </c>
      <c r="BJ138" s="1064" t="s">
        <v>35</v>
      </c>
      <c r="BK138" s="1064" t="s">
        <v>35</v>
      </c>
      <c r="BL138" s="1084" t="s">
        <v>35</v>
      </c>
      <c r="BM138" s="1104" t="s">
        <v>35</v>
      </c>
      <c r="BN138" s="1064" t="s">
        <v>35</v>
      </c>
      <c r="BO138" s="1064" t="s">
        <v>35</v>
      </c>
      <c r="BP138" s="1064" t="s">
        <v>35</v>
      </c>
      <c r="BQ138" s="1084" t="s">
        <v>35</v>
      </c>
      <c r="BR138" s="1104" t="s">
        <v>35</v>
      </c>
      <c r="BS138" s="1064" t="s">
        <v>35</v>
      </c>
      <c r="BT138" s="1064" t="s">
        <v>35</v>
      </c>
      <c r="BU138" s="1064" t="s">
        <v>35</v>
      </c>
      <c r="BV138" s="1064" t="s">
        <v>35</v>
      </c>
      <c r="BW138" s="1064" t="s">
        <v>35</v>
      </c>
      <c r="BX138" s="1064" t="s">
        <v>35</v>
      </c>
      <c r="BY138" s="1122" t="s">
        <v>35</v>
      </c>
      <c r="BZ138" s="1122" t="s">
        <v>35</v>
      </c>
      <c r="CA138" s="1122" t="s">
        <v>35</v>
      </c>
      <c r="CB138" s="1122" t="s">
        <v>35</v>
      </c>
      <c r="CC138" s="1122" t="s">
        <v>35</v>
      </c>
      <c r="CD138" s="1122" t="s">
        <v>35</v>
      </c>
      <c r="CE138" s="1122" t="s">
        <v>35</v>
      </c>
      <c r="CF138" s="1122" t="s">
        <v>35</v>
      </c>
      <c r="CG138" s="1490"/>
      <c r="CH138" s="1490"/>
      <c r="CI138" s="1490"/>
      <c r="CJ138" s="1490"/>
      <c r="CK138" s="1490"/>
      <c r="CL138" s="1490"/>
      <c r="CM138" s="1490"/>
      <c r="CN138" s="1490"/>
      <c r="CO138" s="1490"/>
      <c r="CP138" s="1490"/>
      <c r="CQ138" s="1490"/>
      <c r="CR138" s="1490"/>
      <c r="CS138" s="1490"/>
      <c r="CT138" s="1490"/>
      <c r="CU138" s="1490"/>
      <c r="CV138" s="1490"/>
      <c r="CW138" s="1490"/>
      <c r="CX138" s="1490"/>
      <c r="CY138" s="1490"/>
      <c r="CZ138" s="1490"/>
    </row>
    <row r="139" s="398" customFormat="true" ht="15" customHeight="true" x14ac:dyDescent="0.2">
      <c r="A139" s="1690"/>
      <c r="B139" s="977" t="s">
        <v>19</v>
      </c>
      <c r="C139" s="880">
        <v>54.883290270859909</v>
      </c>
      <c r="D139" s="881">
        <v>51.000345168241836</v>
      </c>
      <c r="E139" s="881">
        <v>37.042868851541947</v>
      </c>
      <c r="F139" s="881">
        <v>13.219994982110975</v>
      </c>
      <c r="G139" s="882">
        <v>1.0522951624313903</v>
      </c>
      <c r="H139" s="883">
        <v>25.118461996688556</v>
      </c>
      <c r="I139" s="881">
        <v>12.503804552899281</v>
      </c>
      <c r="J139" s="881">
        <v>2.9476139538873145</v>
      </c>
      <c r="K139" s="881">
        <v>3.7416904014429063E-2</v>
      </c>
      <c r="L139" s="884">
        <v>0.31394368282420265</v>
      </c>
      <c r="M139" s="885">
        <v>54.501168025974657</v>
      </c>
      <c r="N139" s="881">
        <v>54.438136681654171</v>
      </c>
      <c r="O139" s="881">
        <v>53.147190425962798</v>
      </c>
      <c r="P139" s="881">
        <v>40.547894092353573</v>
      </c>
      <c r="Q139" s="882">
        <v>8.2879274452441205</v>
      </c>
      <c r="R139" s="883">
        <v>30.088120478208545</v>
      </c>
      <c r="S139" s="881">
        <v>44.395915487295035</v>
      </c>
      <c r="T139" s="881">
        <v>35.619148587529125</v>
      </c>
      <c r="U139" s="881">
        <v>46.398546163311408</v>
      </c>
      <c r="V139" s="881">
        <v>5.9448494378676768</v>
      </c>
      <c r="W139" s="881">
        <v>33.562169310898568</v>
      </c>
      <c r="X139" s="881">
        <v>20.775450665944682</v>
      </c>
      <c r="Y139" s="881">
        <v>6.0657603682575809</v>
      </c>
      <c r="Z139" s="881">
        <v>59.798714562295217</v>
      </c>
      <c r="AA139" s="881">
        <v>20.441302854594625</v>
      </c>
      <c r="AB139" s="881">
        <v>45.084901080850813</v>
      </c>
      <c r="AC139" s="881">
        <v>38.969878858413956</v>
      </c>
      <c r="AD139" s="881">
        <v>46.329554507985897</v>
      </c>
      <c r="AE139" s="881">
        <v>49.131259190979627</v>
      </c>
      <c r="AF139" s="1454">
        <v>33.955028779517022</v>
      </c>
      <c r="AG139" s="557"/>
      <c r="AH139" s="557"/>
      <c r="AI139" s="557"/>
      <c r="AJ139" s="557"/>
      <c r="AK139" s="557"/>
      <c r="AL139" s="557"/>
      <c r="AM139" s="557"/>
      <c r="AN139" s="557"/>
      <c r="AO139" s="557"/>
      <c r="AP139" s="557"/>
      <c r="AQ139" s="557"/>
      <c r="AR139" s="557"/>
      <c r="AS139" s="557"/>
      <c r="AT139" s="557"/>
      <c r="AU139" s="557"/>
      <c r="AV139" s="557"/>
      <c r="AW139" s="557"/>
      <c r="AX139" s="557"/>
      <c r="AY139" s="557"/>
      <c r="AZ139" s="216"/>
      <c r="BA139" s="1762"/>
      <c r="BB139" s="159" t="s">
        <v>19</v>
      </c>
      <c r="BC139" s="1045" t="s">
        <v>35</v>
      </c>
      <c r="BD139" s="1064" t="s">
        <v>35</v>
      </c>
      <c r="BE139" s="1064" t="s">
        <v>35</v>
      </c>
      <c r="BF139" s="1064" t="s">
        <v>35</v>
      </c>
      <c r="BG139" s="1084" t="s">
        <v>35</v>
      </c>
      <c r="BH139" s="1104" t="s">
        <v>35</v>
      </c>
      <c r="BI139" s="1064" t="s">
        <v>35</v>
      </c>
      <c r="BJ139" s="1064" t="s">
        <v>35</v>
      </c>
      <c r="BK139" s="1064" t="s">
        <v>35</v>
      </c>
      <c r="BL139" s="1084" t="s">
        <v>35</v>
      </c>
      <c r="BM139" s="1104" t="s">
        <v>35</v>
      </c>
      <c r="BN139" s="1064" t="s">
        <v>35</v>
      </c>
      <c r="BO139" s="1064" t="s">
        <v>35</v>
      </c>
      <c r="BP139" s="1064" t="s">
        <v>35</v>
      </c>
      <c r="BQ139" s="1084" t="s">
        <v>35</v>
      </c>
      <c r="BR139" s="1104" t="s">
        <v>35</v>
      </c>
      <c r="BS139" s="1064" t="s">
        <v>35</v>
      </c>
      <c r="BT139" s="1064" t="s">
        <v>35</v>
      </c>
      <c r="BU139" s="1064" t="s">
        <v>35</v>
      </c>
      <c r="BV139" s="1064" t="s">
        <v>35</v>
      </c>
      <c r="BW139" s="1064" t="s">
        <v>35</v>
      </c>
      <c r="BX139" s="1064" t="s">
        <v>35</v>
      </c>
      <c r="BY139" s="1122" t="s">
        <v>35</v>
      </c>
      <c r="BZ139" s="1122" t="s">
        <v>35</v>
      </c>
      <c r="CA139" s="1122" t="s">
        <v>35</v>
      </c>
      <c r="CB139" s="1122" t="s">
        <v>35</v>
      </c>
      <c r="CC139" s="1122" t="s">
        <v>35</v>
      </c>
      <c r="CD139" s="1122" t="s">
        <v>35</v>
      </c>
      <c r="CE139" s="1122" t="s">
        <v>35</v>
      </c>
      <c r="CF139" s="1122" t="s">
        <v>35</v>
      </c>
      <c r="CG139" s="1490"/>
      <c r="CH139" s="1490"/>
      <c r="CI139" s="1490"/>
      <c r="CJ139" s="1490"/>
      <c r="CK139" s="1490"/>
      <c r="CL139" s="1490"/>
      <c r="CM139" s="1490"/>
      <c r="CN139" s="1490"/>
      <c r="CO139" s="1490"/>
      <c r="CP139" s="1490"/>
      <c r="CQ139" s="1490"/>
      <c r="CR139" s="1490"/>
      <c r="CS139" s="1490"/>
      <c r="CT139" s="1490"/>
      <c r="CU139" s="1490"/>
      <c r="CV139" s="1490"/>
      <c r="CW139" s="1490"/>
      <c r="CX139" s="1490"/>
      <c r="CY139" s="1490"/>
      <c r="CZ139" s="1490"/>
    </row>
    <row r="140" s="130" customFormat="true" ht="15" customHeight="true" x14ac:dyDescent="0.2">
      <c r="A140" s="1714" t="s">
        <v>106</v>
      </c>
      <c r="B140" s="252" t="s">
        <v>64</v>
      </c>
      <c r="C140" s="999" t="s">
        <v>35</v>
      </c>
      <c r="D140" s="1006" t="s">
        <v>35</v>
      </c>
      <c r="E140" s="1006" t="s">
        <v>35</v>
      </c>
      <c r="F140" s="1006" t="s">
        <v>35</v>
      </c>
      <c r="G140" s="1013" t="s">
        <v>35</v>
      </c>
      <c r="H140" s="1020" t="s">
        <v>35</v>
      </c>
      <c r="I140" s="1006" t="s">
        <v>35</v>
      </c>
      <c r="J140" s="1006" t="s">
        <v>35</v>
      </c>
      <c r="K140" s="1006" t="s">
        <v>35</v>
      </c>
      <c r="L140" s="1027" t="s">
        <v>35</v>
      </c>
      <c r="M140" s="1033" t="s">
        <v>35</v>
      </c>
      <c r="N140" s="1006" t="s">
        <v>35</v>
      </c>
      <c r="O140" s="1006" t="s">
        <v>35</v>
      </c>
      <c r="P140" s="1006" t="s">
        <v>35</v>
      </c>
      <c r="Q140" s="1013" t="s">
        <v>35</v>
      </c>
      <c r="R140" s="1020" t="s">
        <v>35</v>
      </c>
      <c r="S140" s="1006" t="s">
        <v>35</v>
      </c>
      <c r="T140" s="1006" t="s">
        <v>35</v>
      </c>
      <c r="U140" s="1006" t="s">
        <v>35</v>
      </c>
      <c r="V140" s="1006" t="s">
        <v>35</v>
      </c>
      <c r="W140" s="1006" t="s">
        <v>35</v>
      </c>
      <c r="X140" s="1006" t="s">
        <v>35</v>
      </c>
      <c r="Y140" s="1035" t="s">
        <v>35</v>
      </c>
      <c r="Z140" s="1035" t="s">
        <v>35</v>
      </c>
      <c r="AA140" s="1035" t="s">
        <v>35</v>
      </c>
      <c r="AB140" s="1035" t="s">
        <v>35</v>
      </c>
      <c r="AC140" s="1035" t="s">
        <v>35</v>
      </c>
      <c r="AD140" s="1035" t="s">
        <v>35</v>
      </c>
      <c r="AE140" s="1035" t="s">
        <v>35</v>
      </c>
      <c r="AF140" s="1455" t="s">
        <v>35</v>
      </c>
      <c r="AG140" s="1468"/>
      <c r="AH140" s="1468"/>
      <c r="AI140" s="1468"/>
      <c r="AJ140" s="1468"/>
      <c r="AK140" s="1468"/>
      <c r="AL140" s="1468"/>
      <c r="AM140" s="1468"/>
      <c r="AN140" s="1468"/>
      <c r="AO140" s="1468"/>
      <c r="AP140" s="1468"/>
      <c r="AQ140" s="1468"/>
      <c r="AR140" s="1468"/>
      <c r="AS140" s="1468"/>
      <c r="AT140" s="1468"/>
      <c r="AU140" s="1468"/>
      <c r="AV140" s="1468"/>
      <c r="AW140" s="1468"/>
      <c r="AX140" s="1468"/>
      <c r="AY140" s="1468"/>
      <c r="AZ140" s="215"/>
      <c r="BA140" s="1762" t="s">
        <v>106</v>
      </c>
      <c r="BB140" s="159" t="s">
        <v>64</v>
      </c>
      <c r="BC140" s="1045" t="s">
        <v>35</v>
      </c>
      <c r="BD140" s="1064" t="s">
        <v>35</v>
      </c>
      <c r="BE140" s="1064" t="s">
        <v>35</v>
      </c>
      <c r="BF140" s="1064" t="s">
        <v>35</v>
      </c>
      <c r="BG140" s="1084" t="s">
        <v>35</v>
      </c>
      <c r="BH140" s="1104" t="s">
        <v>35</v>
      </c>
      <c r="BI140" s="1064" t="s">
        <v>35</v>
      </c>
      <c r="BJ140" s="1064" t="s">
        <v>35</v>
      </c>
      <c r="BK140" s="1064" t="s">
        <v>35</v>
      </c>
      <c r="BL140" s="1084" t="s">
        <v>35</v>
      </c>
      <c r="BM140" s="1104" t="s">
        <v>35</v>
      </c>
      <c r="BN140" s="1064" t="s">
        <v>35</v>
      </c>
      <c r="BO140" s="1064" t="s">
        <v>35</v>
      </c>
      <c r="BP140" s="1064" t="s">
        <v>35</v>
      </c>
      <c r="BQ140" s="1084" t="s">
        <v>35</v>
      </c>
      <c r="BR140" s="1104" t="s">
        <v>35</v>
      </c>
      <c r="BS140" s="1064" t="s">
        <v>35</v>
      </c>
      <c r="BT140" s="1064" t="s">
        <v>35</v>
      </c>
      <c r="BU140" s="1064" t="s">
        <v>35</v>
      </c>
      <c r="BV140" s="1064" t="s">
        <v>35</v>
      </c>
      <c r="BW140" s="1064" t="s">
        <v>35</v>
      </c>
      <c r="BX140" s="1064" t="s">
        <v>35</v>
      </c>
      <c r="BY140" s="1122" t="s">
        <v>35</v>
      </c>
      <c r="BZ140" s="1122" t="s">
        <v>35</v>
      </c>
      <c r="CA140" s="1122" t="s">
        <v>35</v>
      </c>
      <c r="CB140" s="1122" t="s">
        <v>35</v>
      </c>
      <c r="CC140" s="1122" t="s">
        <v>35</v>
      </c>
      <c r="CD140" s="1122" t="s">
        <v>35</v>
      </c>
      <c r="CE140" s="1122" t="s">
        <v>35</v>
      </c>
      <c r="CF140" s="1122" t="s">
        <v>35</v>
      </c>
      <c r="CG140" s="1490"/>
      <c r="CH140" s="1490"/>
      <c r="CI140" s="1490"/>
      <c r="CJ140" s="1490"/>
      <c r="CK140" s="1490"/>
      <c r="CL140" s="1490"/>
      <c r="CM140" s="1490"/>
      <c r="CN140" s="1490"/>
      <c r="CO140" s="1490"/>
      <c r="CP140" s="1490"/>
      <c r="CQ140" s="1490"/>
      <c r="CR140" s="1490"/>
      <c r="CS140" s="1490"/>
      <c r="CT140" s="1490"/>
      <c r="CU140" s="1490"/>
      <c r="CV140" s="1490"/>
      <c r="CW140" s="1490"/>
      <c r="CX140" s="1490"/>
      <c r="CY140" s="1490"/>
      <c r="CZ140" s="1490"/>
    </row>
    <row r="141" s="130" customFormat="true" ht="15" customHeight="true" x14ac:dyDescent="0.2">
      <c r="A141" s="1714"/>
      <c r="B141" s="252" t="s">
        <v>65</v>
      </c>
      <c r="C141" s="999" t="s">
        <v>35</v>
      </c>
      <c r="D141" s="1006" t="s">
        <v>35</v>
      </c>
      <c r="E141" s="1006" t="s">
        <v>35</v>
      </c>
      <c r="F141" s="1006" t="s">
        <v>35</v>
      </c>
      <c r="G141" s="1013" t="s">
        <v>35</v>
      </c>
      <c r="H141" s="1020" t="s">
        <v>35</v>
      </c>
      <c r="I141" s="1006" t="s">
        <v>35</v>
      </c>
      <c r="J141" s="1006" t="s">
        <v>35</v>
      </c>
      <c r="K141" s="1006" t="s">
        <v>35</v>
      </c>
      <c r="L141" s="1027" t="s">
        <v>35</v>
      </c>
      <c r="M141" s="1033" t="s">
        <v>35</v>
      </c>
      <c r="N141" s="1006" t="s">
        <v>35</v>
      </c>
      <c r="O141" s="1006" t="s">
        <v>35</v>
      </c>
      <c r="P141" s="1006" t="s">
        <v>35</v>
      </c>
      <c r="Q141" s="1013" t="s">
        <v>35</v>
      </c>
      <c r="R141" s="1020" t="s">
        <v>35</v>
      </c>
      <c r="S141" s="1006" t="s">
        <v>35</v>
      </c>
      <c r="T141" s="1006" t="s">
        <v>35</v>
      </c>
      <c r="U141" s="1006" t="s">
        <v>35</v>
      </c>
      <c r="V141" s="1006" t="s">
        <v>35</v>
      </c>
      <c r="W141" s="1006" t="s">
        <v>35</v>
      </c>
      <c r="X141" s="1006" t="s">
        <v>35</v>
      </c>
      <c r="Y141" s="1035" t="s">
        <v>35</v>
      </c>
      <c r="Z141" s="1035" t="s">
        <v>35</v>
      </c>
      <c r="AA141" s="1035" t="s">
        <v>35</v>
      </c>
      <c r="AB141" s="1035" t="s">
        <v>35</v>
      </c>
      <c r="AC141" s="1035" t="s">
        <v>35</v>
      </c>
      <c r="AD141" s="1035" t="s">
        <v>35</v>
      </c>
      <c r="AE141" s="1035" t="s">
        <v>35</v>
      </c>
      <c r="AF141" s="1455" t="s">
        <v>35</v>
      </c>
      <c r="AG141" s="1468"/>
      <c r="AH141" s="1468"/>
      <c r="AI141" s="1468"/>
      <c r="AJ141" s="1468"/>
      <c r="AK141" s="1468"/>
      <c r="AL141" s="1468"/>
      <c r="AM141" s="1468"/>
      <c r="AN141" s="1468"/>
      <c r="AO141" s="1468"/>
      <c r="AP141" s="1468"/>
      <c r="AQ141" s="1468"/>
      <c r="AR141" s="1468"/>
      <c r="AS141" s="1468"/>
      <c r="AT141" s="1468"/>
      <c r="AU141" s="1468"/>
      <c r="AV141" s="1468"/>
      <c r="AW141" s="1468"/>
      <c r="AX141" s="1468"/>
      <c r="AY141" s="1468"/>
      <c r="AZ141" s="215"/>
      <c r="BA141" s="1762"/>
      <c r="BB141" s="159" t="s">
        <v>65</v>
      </c>
      <c r="BC141" s="1045" t="s">
        <v>35</v>
      </c>
      <c r="BD141" s="1064" t="s">
        <v>35</v>
      </c>
      <c r="BE141" s="1064" t="s">
        <v>35</v>
      </c>
      <c r="BF141" s="1064" t="s">
        <v>35</v>
      </c>
      <c r="BG141" s="1084" t="s">
        <v>35</v>
      </c>
      <c r="BH141" s="1104" t="s">
        <v>35</v>
      </c>
      <c r="BI141" s="1064" t="s">
        <v>35</v>
      </c>
      <c r="BJ141" s="1064" t="s">
        <v>35</v>
      </c>
      <c r="BK141" s="1064" t="s">
        <v>35</v>
      </c>
      <c r="BL141" s="1084" t="s">
        <v>35</v>
      </c>
      <c r="BM141" s="1104" t="s">
        <v>35</v>
      </c>
      <c r="BN141" s="1064" t="s">
        <v>35</v>
      </c>
      <c r="BO141" s="1064" t="s">
        <v>35</v>
      </c>
      <c r="BP141" s="1064" t="s">
        <v>35</v>
      </c>
      <c r="BQ141" s="1084" t="s">
        <v>35</v>
      </c>
      <c r="BR141" s="1104" t="s">
        <v>35</v>
      </c>
      <c r="BS141" s="1064" t="s">
        <v>35</v>
      </c>
      <c r="BT141" s="1064" t="s">
        <v>35</v>
      </c>
      <c r="BU141" s="1064" t="s">
        <v>35</v>
      </c>
      <c r="BV141" s="1064" t="s">
        <v>35</v>
      </c>
      <c r="BW141" s="1064" t="s">
        <v>35</v>
      </c>
      <c r="BX141" s="1064" t="s">
        <v>35</v>
      </c>
      <c r="BY141" s="1122" t="s">
        <v>35</v>
      </c>
      <c r="BZ141" s="1122" t="s">
        <v>35</v>
      </c>
      <c r="CA141" s="1122" t="s">
        <v>35</v>
      </c>
      <c r="CB141" s="1122" t="s">
        <v>35</v>
      </c>
      <c r="CC141" s="1122" t="s">
        <v>35</v>
      </c>
      <c r="CD141" s="1122" t="s">
        <v>35</v>
      </c>
      <c r="CE141" s="1122" t="s">
        <v>35</v>
      </c>
      <c r="CF141" s="1122" t="s">
        <v>35</v>
      </c>
      <c r="CG141" s="1490"/>
      <c r="CH141" s="1490"/>
      <c r="CI141" s="1490"/>
      <c r="CJ141" s="1490"/>
      <c r="CK141" s="1490"/>
      <c r="CL141" s="1490"/>
      <c r="CM141" s="1490"/>
      <c r="CN141" s="1490"/>
      <c r="CO141" s="1490"/>
      <c r="CP141" s="1490"/>
      <c r="CQ141" s="1490"/>
      <c r="CR141" s="1490"/>
      <c r="CS141" s="1490"/>
      <c r="CT141" s="1490"/>
      <c r="CU141" s="1490"/>
      <c r="CV141" s="1490"/>
      <c r="CW141" s="1490"/>
      <c r="CX141" s="1490"/>
      <c r="CY141" s="1490"/>
      <c r="CZ141" s="1490"/>
    </row>
    <row r="142" s="130" customFormat="true" ht="15" customHeight="true" x14ac:dyDescent="0.2">
      <c r="A142" s="1714"/>
      <c r="B142" s="252" t="s">
        <v>66</v>
      </c>
      <c r="C142" s="999" t="s">
        <v>35</v>
      </c>
      <c r="D142" s="1006" t="s">
        <v>35</v>
      </c>
      <c r="E142" s="1006" t="s">
        <v>35</v>
      </c>
      <c r="F142" s="1006" t="s">
        <v>35</v>
      </c>
      <c r="G142" s="1013" t="s">
        <v>35</v>
      </c>
      <c r="H142" s="1020" t="s">
        <v>35</v>
      </c>
      <c r="I142" s="1006" t="s">
        <v>35</v>
      </c>
      <c r="J142" s="1006" t="s">
        <v>35</v>
      </c>
      <c r="K142" s="1006" t="s">
        <v>35</v>
      </c>
      <c r="L142" s="1027" t="s">
        <v>35</v>
      </c>
      <c r="M142" s="1033" t="s">
        <v>35</v>
      </c>
      <c r="N142" s="1006" t="s">
        <v>35</v>
      </c>
      <c r="O142" s="1006" t="s">
        <v>35</v>
      </c>
      <c r="P142" s="1006" t="s">
        <v>35</v>
      </c>
      <c r="Q142" s="1013" t="s">
        <v>35</v>
      </c>
      <c r="R142" s="1020" t="s">
        <v>35</v>
      </c>
      <c r="S142" s="1006" t="s">
        <v>35</v>
      </c>
      <c r="T142" s="1006" t="s">
        <v>35</v>
      </c>
      <c r="U142" s="1006" t="s">
        <v>35</v>
      </c>
      <c r="V142" s="1006" t="s">
        <v>35</v>
      </c>
      <c r="W142" s="1006" t="s">
        <v>35</v>
      </c>
      <c r="X142" s="1006" t="s">
        <v>35</v>
      </c>
      <c r="Y142" s="1035" t="s">
        <v>35</v>
      </c>
      <c r="Z142" s="1035" t="s">
        <v>35</v>
      </c>
      <c r="AA142" s="1035" t="s">
        <v>35</v>
      </c>
      <c r="AB142" s="1035" t="s">
        <v>35</v>
      </c>
      <c r="AC142" s="1035" t="s">
        <v>35</v>
      </c>
      <c r="AD142" s="1035" t="s">
        <v>35</v>
      </c>
      <c r="AE142" s="1035" t="s">
        <v>35</v>
      </c>
      <c r="AF142" s="1455" t="s">
        <v>35</v>
      </c>
      <c r="AG142" s="1468"/>
      <c r="AH142" s="1468"/>
      <c r="AI142" s="1468"/>
      <c r="AJ142" s="1468"/>
      <c r="AK142" s="1468"/>
      <c r="AL142" s="1468"/>
      <c r="AM142" s="1468"/>
      <c r="AN142" s="1468"/>
      <c r="AO142" s="1468"/>
      <c r="AP142" s="1468"/>
      <c r="AQ142" s="1468"/>
      <c r="AR142" s="1468"/>
      <c r="AS142" s="1468"/>
      <c r="AT142" s="1468"/>
      <c r="AU142" s="1468"/>
      <c r="AV142" s="1468"/>
      <c r="AW142" s="1468"/>
      <c r="AX142" s="1468"/>
      <c r="AY142" s="1468"/>
      <c r="AZ142" s="215"/>
      <c r="BA142" s="1762"/>
      <c r="BB142" s="159" t="s">
        <v>66</v>
      </c>
      <c r="BC142" s="1045" t="s">
        <v>35</v>
      </c>
      <c r="BD142" s="1064" t="s">
        <v>35</v>
      </c>
      <c r="BE142" s="1064" t="s">
        <v>35</v>
      </c>
      <c r="BF142" s="1064" t="s">
        <v>35</v>
      </c>
      <c r="BG142" s="1084" t="s">
        <v>35</v>
      </c>
      <c r="BH142" s="1104" t="s">
        <v>35</v>
      </c>
      <c r="BI142" s="1064" t="s">
        <v>35</v>
      </c>
      <c r="BJ142" s="1064" t="s">
        <v>35</v>
      </c>
      <c r="BK142" s="1064" t="s">
        <v>35</v>
      </c>
      <c r="BL142" s="1084" t="s">
        <v>35</v>
      </c>
      <c r="BM142" s="1104" t="s">
        <v>35</v>
      </c>
      <c r="BN142" s="1064" t="s">
        <v>35</v>
      </c>
      <c r="BO142" s="1064" t="s">
        <v>35</v>
      </c>
      <c r="BP142" s="1064" t="s">
        <v>35</v>
      </c>
      <c r="BQ142" s="1084" t="s">
        <v>35</v>
      </c>
      <c r="BR142" s="1104" t="s">
        <v>35</v>
      </c>
      <c r="BS142" s="1064" t="s">
        <v>35</v>
      </c>
      <c r="BT142" s="1064" t="s">
        <v>35</v>
      </c>
      <c r="BU142" s="1064" t="s">
        <v>35</v>
      </c>
      <c r="BV142" s="1064" t="s">
        <v>35</v>
      </c>
      <c r="BW142" s="1064" t="s">
        <v>35</v>
      </c>
      <c r="BX142" s="1064" t="s">
        <v>35</v>
      </c>
      <c r="BY142" s="1122" t="s">
        <v>35</v>
      </c>
      <c r="BZ142" s="1122" t="s">
        <v>35</v>
      </c>
      <c r="CA142" s="1122" t="s">
        <v>35</v>
      </c>
      <c r="CB142" s="1122" t="s">
        <v>35</v>
      </c>
      <c r="CC142" s="1122" t="s">
        <v>35</v>
      </c>
      <c r="CD142" s="1122" t="s">
        <v>35</v>
      </c>
      <c r="CE142" s="1122" t="s">
        <v>35</v>
      </c>
      <c r="CF142" s="1122" t="s">
        <v>35</v>
      </c>
      <c r="CG142" s="1490"/>
      <c r="CH142" s="1490"/>
      <c r="CI142" s="1490"/>
      <c r="CJ142" s="1490"/>
      <c r="CK142" s="1490"/>
      <c r="CL142" s="1490"/>
      <c r="CM142" s="1490"/>
      <c r="CN142" s="1490"/>
      <c r="CO142" s="1490"/>
      <c r="CP142" s="1490"/>
      <c r="CQ142" s="1490"/>
      <c r="CR142" s="1490"/>
      <c r="CS142" s="1490"/>
      <c r="CT142" s="1490"/>
      <c r="CU142" s="1490"/>
      <c r="CV142" s="1490"/>
      <c r="CW142" s="1490"/>
      <c r="CX142" s="1490"/>
      <c r="CY142" s="1490"/>
      <c r="CZ142" s="1490"/>
    </row>
    <row r="143" s="130" customFormat="true" ht="15" customHeight="true" x14ac:dyDescent="0.2">
      <c r="A143" s="1714"/>
      <c r="B143" s="252" t="s">
        <v>67</v>
      </c>
      <c r="C143" s="999" t="s">
        <v>35</v>
      </c>
      <c r="D143" s="1006" t="s">
        <v>35</v>
      </c>
      <c r="E143" s="1006" t="s">
        <v>35</v>
      </c>
      <c r="F143" s="1006" t="s">
        <v>35</v>
      </c>
      <c r="G143" s="1013" t="s">
        <v>35</v>
      </c>
      <c r="H143" s="1020" t="s">
        <v>35</v>
      </c>
      <c r="I143" s="1006" t="s">
        <v>35</v>
      </c>
      <c r="J143" s="1006" t="s">
        <v>35</v>
      </c>
      <c r="K143" s="1006" t="s">
        <v>35</v>
      </c>
      <c r="L143" s="1027" t="s">
        <v>35</v>
      </c>
      <c r="M143" s="1033" t="s">
        <v>35</v>
      </c>
      <c r="N143" s="1006" t="s">
        <v>35</v>
      </c>
      <c r="O143" s="1006" t="s">
        <v>35</v>
      </c>
      <c r="P143" s="1006" t="s">
        <v>35</v>
      </c>
      <c r="Q143" s="1013" t="s">
        <v>35</v>
      </c>
      <c r="R143" s="1020" t="s">
        <v>35</v>
      </c>
      <c r="S143" s="1006" t="s">
        <v>35</v>
      </c>
      <c r="T143" s="1006" t="s">
        <v>35</v>
      </c>
      <c r="U143" s="1006" t="s">
        <v>35</v>
      </c>
      <c r="V143" s="1006" t="s">
        <v>35</v>
      </c>
      <c r="W143" s="1006" t="s">
        <v>35</v>
      </c>
      <c r="X143" s="1006" t="s">
        <v>35</v>
      </c>
      <c r="Y143" s="1035" t="s">
        <v>35</v>
      </c>
      <c r="Z143" s="1035" t="s">
        <v>35</v>
      </c>
      <c r="AA143" s="1035" t="s">
        <v>35</v>
      </c>
      <c r="AB143" s="1035" t="s">
        <v>35</v>
      </c>
      <c r="AC143" s="1035" t="s">
        <v>35</v>
      </c>
      <c r="AD143" s="1035" t="s">
        <v>35</v>
      </c>
      <c r="AE143" s="1035" t="s">
        <v>35</v>
      </c>
      <c r="AF143" s="1455" t="s">
        <v>35</v>
      </c>
      <c r="AG143" s="1468"/>
      <c r="AH143" s="1468"/>
      <c r="AI143" s="1468"/>
      <c r="AJ143" s="1468"/>
      <c r="AK143" s="1468"/>
      <c r="AL143" s="1468"/>
      <c r="AM143" s="1468"/>
      <c r="AN143" s="1468"/>
      <c r="AO143" s="1468"/>
      <c r="AP143" s="1468"/>
      <c r="AQ143" s="1468"/>
      <c r="AR143" s="1468"/>
      <c r="AS143" s="1468"/>
      <c r="AT143" s="1468"/>
      <c r="AU143" s="1468"/>
      <c r="AV143" s="1468"/>
      <c r="AW143" s="1468"/>
      <c r="AX143" s="1468"/>
      <c r="AY143" s="1468"/>
      <c r="AZ143" s="215"/>
      <c r="BA143" s="1762"/>
      <c r="BB143" s="159" t="s">
        <v>67</v>
      </c>
      <c r="BC143" s="1045" t="s">
        <v>35</v>
      </c>
      <c r="BD143" s="1064" t="s">
        <v>35</v>
      </c>
      <c r="BE143" s="1064" t="s">
        <v>35</v>
      </c>
      <c r="BF143" s="1064" t="s">
        <v>35</v>
      </c>
      <c r="BG143" s="1084" t="s">
        <v>35</v>
      </c>
      <c r="BH143" s="1104" t="s">
        <v>35</v>
      </c>
      <c r="BI143" s="1064" t="s">
        <v>35</v>
      </c>
      <c r="BJ143" s="1064" t="s">
        <v>35</v>
      </c>
      <c r="BK143" s="1064" t="s">
        <v>35</v>
      </c>
      <c r="BL143" s="1084" t="s">
        <v>35</v>
      </c>
      <c r="BM143" s="1104" t="s">
        <v>35</v>
      </c>
      <c r="BN143" s="1064" t="s">
        <v>35</v>
      </c>
      <c r="BO143" s="1064" t="s">
        <v>35</v>
      </c>
      <c r="BP143" s="1064" t="s">
        <v>35</v>
      </c>
      <c r="BQ143" s="1084" t="s">
        <v>35</v>
      </c>
      <c r="BR143" s="1104" t="s">
        <v>35</v>
      </c>
      <c r="BS143" s="1064" t="s">
        <v>35</v>
      </c>
      <c r="BT143" s="1064" t="s">
        <v>35</v>
      </c>
      <c r="BU143" s="1064" t="s">
        <v>35</v>
      </c>
      <c r="BV143" s="1064" t="s">
        <v>35</v>
      </c>
      <c r="BW143" s="1064" t="s">
        <v>35</v>
      </c>
      <c r="BX143" s="1064" t="s">
        <v>35</v>
      </c>
      <c r="BY143" s="1122" t="s">
        <v>35</v>
      </c>
      <c r="BZ143" s="1122" t="s">
        <v>35</v>
      </c>
      <c r="CA143" s="1122" t="s">
        <v>35</v>
      </c>
      <c r="CB143" s="1122" t="s">
        <v>35</v>
      </c>
      <c r="CC143" s="1122" t="s">
        <v>35</v>
      </c>
      <c r="CD143" s="1122" t="s">
        <v>35</v>
      </c>
      <c r="CE143" s="1122" t="s">
        <v>35</v>
      </c>
      <c r="CF143" s="1122" t="s">
        <v>35</v>
      </c>
      <c r="CG143" s="1490"/>
      <c r="CH143" s="1490"/>
      <c r="CI143" s="1490"/>
      <c r="CJ143" s="1490"/>
      <c r="CK143" s="1490"/>
      <c r="CL143" s="1490"/>
      <c r="CM143" s="1490"/>
      <c r="CN143" s="1490"/>
      <c r="CO143" s="1490"/>
      <c r="CP143" s="1490"/>
      <c r="CQ143" s="1490"/>
      <c r="CR143" s="1490"/>
      <c r="CS143" s="1490"/>
      <c r="CT143" s="1490"/>
      <c r="CU143" s="1490"/>
      <c r="CV143" s="1490"/>
      <c r="CW143" s="1490"/>
      <c r="CX143" s="1490"/>
      <c r="CY143" s="1490"/>
      <c r="CZ143" s="1490"/>
    </row>
    <row r="144" s="130" customFormat="true" ht="15" customHeight="true" x14ac:dyDescent="0.2">
      <c r="A144" s="1714" t="s">
        <v>107</v>
      </c>
      <c r="B144" s="252" t="s">
        <v>64</v>
      </c>
      <c r="C144" s="999" t="s">
        <v>35</v>
      </c>
      <c r="D144" s="1006" t="s">
        <v>35</v>
      </c>
      <c r="E144" s="1006" t="s">
        <v>35</v>
      </c>
      <c r="F144" s="1006" t="s">
        <v>35</v>
      </c>
      <c r="G144" s="1013" t="s">
        <v>35</v>
      </c>
      <c r="H144" s="1020" t="s">
        <v>35</v>
      </c>
      <c r="I144" s="1006" t="s">
        <v>35</v>
      </c>
      <c r="J144" s="1006" t="s">
        <v>35</v>
      </c>
      <c r="K144" s="1006" t="s">
        <v>35</v>
      </c>
      <c r="L144" s="1027" t="s">
        <v>35</v>
      </c>
      <c r="M144" s="1033" t="s">
        <v>35</v>
      </c>
      <c r="N144" s="1006" t="s">
        <v>35</v>
      </c>
      <c r="O144" s="1006" t="s">
        <v>35</v>
      </c>
      <c r="P144" s="1006" t="s">
        <v>35</v>
      </c>
      <c r="Q144" s="1013" t="s">
        <v>35</v>
      </c>
      <c r="R144" s="1020" t="s">
        <v>35</v>
      </c>
      <c r="S144" s="1006" t="s">
        <v>35</v>
      </c>
      <c r="T144" s="1006" t="s">
        <v>35</v>
      </c>
      <c r="U144" s="1006" t="s">
        <v>35</v>
      </c>
      <c r="V144" s="1006" t="s">
        <v>35</v>
      </c>
      <c r="W144" s="1006" t="s">
        <v>35</v>
      </c>
      <c r="X144" s="1006" t="s">
        <v>35</v>
      </c>
      <c r="Y144" s="1035" t="s">
        <v>35</v>
      </c>
      <c r="Z144" s="1035" t="s">
        <v>35</v>
      </c>
      <c r="AA144" s="1035" t="s">
        <v>35</v>
      </c>
      <c r="AB144" s="1035" t="s">
        <v>35</v>
      </c>
      <c r="AC144" s="1035" t="s">
        <v>35</v>
      </c>
      <c r="AD144" s="1035" t="s">
        <v>35</v>
      </c>
      <c r="AE144" s="1035" t="s">
        <v>35</v>
      </c>
      <c r="AF144" s="1455" t="s">
        <v>35</v>
      </c>
      <c r="AG144" s="1468"/>
      <c r="AH144" s="1468"/>
      <c r="AI144" s="1468"/>
      <c r="AJ144" s="1468"/>
      <c r="AK144" s="1468"/>
      <c r="AL144" s="1468"/>
      <c r="AM144" s="1468"/>
      <c r="AN144" s="1468"/>
      <c r="AO144" s="1468"/>
      <c r="AP144" s="1468"/>
      <c r="AQ144" s="1468"/>
      <c r="AR144" s="1468"/>
      <c r="AS144" s="1468"/>
      <c r="AT144" s="1468"/>
      <c r="AU144" s="1468"/>
      <c r="AV144" s="1468"/>
      <c r="AW144" s="1468"/>
      <c r="AX144" s="1468"/>
      <c r="AY144" s="1468"/>
      <c r="AZ144" s="215"/>
      <c r="BA144" s="1762" t="s">
        <v>107</v>
      </c>
      <c r="BB144" s="159" t="s">
        <v>64</v>
      </c>
      <c r="BC144" s="1045" t="s">
        <v>35</v>
      </c>
      <c r="BD144" s="1064" t="s">
        <v>35</v>
      </c>
      <c r="BE144" s="1064" t="s">
        <v>35</v>
      </c>
      <c r="BF144" s="1064" t="s">
        <v>35</v>
      </c>
      <c r="BG144" s="1084" t="s">
        <v>35</v>
      </c>
      <c r="BH144" s="1104" t="s">
        <v>35</v>
      </c>
      <c r="BI144" s="1064" t="s">
        <v>35</v>
      </c>
      <c r="BJ144" s="1064" t="s">
        <v>35</v>
      </c>
      <c r="BK144" s="1064" t="s">
        <v>35</v>
      </c>
      <c r="BL144" s="1084" t="s">
        <v>35</v>
      </c>
      <c r="BM144" s="1104" t="s">
        <v>35</v>
      </c>
      <c r="BN144" s="1064" t="s">
        <v>35</v>
      </c>
      <c r="BO144" s="1064" t="s">
        <v>35</v>
      </c>
      <c r="BP144" s="1064" t="s">
        <v>35</v>
      </c>
      <c r="BQ144" s="1084" t="s">
        <v>35</v>
      </c>
      <c r="BR144" s="1104" t="s">
        <v>35</v>
      </c>
      <c r="BS144" s="1064" t="s">
        <v>35</v>
      </c>
      <c r="BT144" s="1064" t="s">
        <v>35</v>
      </c>
      <c r="BU144" s="1064" t="s">
        <v>35</v>
      </c>
      <c r="BV144" s="1064" t="s">
        <v>35</v>
      </c>
      <c r="BW144" s="1064" t="s">
        <v>35</v>
      </c>
      <c r="BX144" s="1064" t="s">
        <v>35</v>
      </c>
      <c r="BY144" s="1122" t="s">
        <v>35</v>
      </c>
      <c r="BZ144" s="1122" t="s">
        <v>35</v>
      </c>
      <c r="CA144" s="1122" t="s">
        <v>35</v>
      </c>
      <c r="CB144" s="1122" t="s">
        <v>35</v>
      </c>
      <c r="CC144" s="1122" t="s">
        <v>35</v>
      </c>
      <c r="CD144" s="1122" t="s">
        <v>35</v>
      </c>
      <c r="CE144" s="1122" t="s">
        <v>35</v>
      </c>
      <c r="CF144" s="1122" t="s">
        <v>35</v>
      </c>
      <c r="CG144" s="1490"/>
      <c r="CH144" s="1490"/>
      <c r="CI144" s="1490"/>
      <c r="CJ144" s="1490"/>
      <c r="CK144" s="1490"/>
      <c r="CL144" s="1490"/>
      <c r="CM144" s="1490"/>
      <c r="CN144" s="1490"/>
      <c r="CO144" s="1490"/>
      <c r="CP144" s="1490"/>
      <c r="CQ144" s="1490"/>
      <c r="CR144" s="1490"/>
      <c r="CS144" s="1490"/>
      <c r="CT144" s="1490"/>
      <c r="CU144" s="1490"/>
      <c r="CV144" s="1490"/>
      <c r="CW144" s="1490"/>
      <c r="CX144" s="1490"/>
      <c r="CY144" s="1490"/>
      <c r="CZ144" s="1490"/>
    </row>
    <row r="145" s="130" customFormat="true" ht="15" customHeight="true" x14ac:dyDescent="0.2">
      <c r="A145" s="1714"/>
      <c r="B145" s="252" t="s">
        <v>65</v>
      </c>
      <c r="C145" s="999" t="s">
        <v>35</v>
      </c>
      <c r="D145" s="1006" t="s">
        <v>35</v>
      </c>
      <c r="E145" s="1006" t="s">
        <v>35</v>
      </c>
      <c r="F145" s="1006" t="s">
        <v>35</v>
      </c>
      <c r="G145" s="1013" t="s">
        <v>35</v>
      </c>
      <c r="H145" s="1020" t="s">
        <v>35</v>
      </c>
      <c r="I145" s="1006" t="s">
        <v>35</v>
      </c>
      <c r="J145" s="1006" t="s">
        <v>35</v>
      </c>
      <c r="K145" s="1006" t="s">
        <v>35</v>
      </c>
      <c r="L145" s="1027" t="s">
        <v>35</v>
      </c>
      <c r="M145" s="1033" t="s">
        <v>35</v>
      </c>
      <c r="N145" s="1006" t="s">
        <v>35</v>
      </c>
      <c r="O145" s="1006" t="s">
        <v>35</v>
      </c>
      <c r="P145" s="1006" t="s">
        <v>35</v>
      </c>
      <c r="Q145" s="1013" t="s">
        <v>35</v>
      </c>
      <c r="R145" s="1020" t="s">
        <v>35</v>
      </c>
      <c r="S145" s="1006" t="s">
        <v>35</v>
      </c>
      <c r="T145" s="1006" t="s">
        <v>35</v>
      </c>
      <c r="U145" s="1006" t="s">
        <v>35</v>
      </c>
      <c r="V145" s="1006" t="s">
        <v>35</v>
      </c>
      <c r="W145" s="1006" t="s">
        <v>35</v>
      </c>
      <c r="X145" s="1006" t="s">
        <v>35</v>
      </c>
      <c r="Y145" s="1035" t="s">
        <v>35</v>
      </c>
      <c r="Z145" s="1035" t="s">
        <v>35</v>
      </c>
      <c r="AA145" s="1035" t="s">
        <v>35</v>
      </c>
      <c r="AB145" s="1035" t="s">
        <v>35</v>
      </c>
      <c r="AC145" s="1035" t="s">
        <v>35</v>
      </c>
      <c r="AD145" s="1035" t="s">
        <v>35</v>
      </c>
      <c r="AE145" s="1035" t="s">
        <v>35</v>
      </c>
      <c r="AF145" s="1455" t="s">
        <v>35</v>
      </c>
      <c r="AG145" s="1468"/>
      <c r="AH145" s="1468"/>
      <c r="AI145" s="1468"/>
      <c r="AJ145" s="1468"/>
      <c r="AK145" s="1468"/>
      <c r="AL145" s="1468"/>
      <c r="AM145" s="1468"/>
      <c r="AN145" s="1468"/>
      <c r="AO145" s="1468"/>
      <c r="AP145" s="1468"/>
      <c r="AQ145" s="1468"/>
      <c r="AR145" s="1468"/>
      <c r="AS145" s="1468"/>
      <c r="AT145" s="1468"/>
      <c r="AU145" s="1468"/>
      <c r="AV145" s="1468"/>
      <c r="AW145" s="1468"/>
      <c r="AX145" s="1468"/>
      <c r="AY145" s="1468"/>
      <c r="AZ145" s="215"/>
      <c r="BA145" s="1762"/>
      <c r="BB145" s="159" t="s">
        <v>65</v>
      </c>
      <c r="BC145" s="1045" t="s">
        <v>35</v>
      </c>
      <c r="BD145" s="1064" t="s">
        <v>35</v>
      </c>
      <c r="BE145" s="1064" t="s">
        <v>35</v>
      </c>
      <c r="BF145" s="1064" t="s">
        <v>35</v>
      </c>
      <c r="BG145" s="1084" t="s">
        <v>35</v>
      </c>
      <c r="BH145" s="1104" t="s">
        <v>35</v>
      </c>
      <c r="BI145" s="1064" t="s">
        <v>35</v>
      </c>
      <c r="BJ145" s="1064" t="s">
        <v>35</v>
      </c>
      <c r="BK145" s="1064" t="s">
        <v>35</v>
      </c>
      <c r="BL145" s="1084" t="s">
        <v>35</v>
      </c>
      <c r="BM145" s="1104" t="s">
        <v>35</v>
      </c>
      <c r="BN145" s="1064" t="s">
        <v>35</v>
      </c>
      <c r="BO145" s="1064" t="s">
        <v>35</v>
      </c>
      <c r="BP145" s="1064" t="s">
        <v>35</v>
      </c>
      <c r="BQ145" s="1084" t="s">
        <v>35</v>
      </c>
      <c r="BR145" s="1104" t="s">
        <v>35</v>
      </c>
      <c r="BS145" s="1064" t="s">
        <v>35</v>
      </c>
      <c r="BT145" s="1064" t="s">
        <v>35</v>
      </c>
      <c r="BU145" s="1064" t="s">
        <v>35</v>
      </c>
      <c r="BV145" s="1064" t="s">
        <v>35</v>
      </c>
      <c r="BW145" s="1064" t="s">
        <v>35</v>
      </c>
      <c r="BX145" s="1064" t="s">
        <v>35</v>
      </c>
      <c r="BY145" s="1122" t="s">
        <v>35</v>
      </c>
      <c r="BZ145" s="1122" t="s">
        <v>35</v>
      </c>
      <c r="CA145" s="1122" t="s">
        <v>35</v>
      </c>
      <c r="CB145" s="1122" t="s">
        <v>35</v>
      </c>
      <c r="CC145" s="1122" t="s">
        <v>35</v>
      </c>
      <c r="CD145" s="1122" t="s">
        <v>35</v>
      </c>
      <c r="CE145" s="1122" t="s">
        <v>35</v>
      </c>
      <c r="CF145" s="1122" t="s">
        <v>35</v>
      </c>
      <c r="CG145" s="1490"/>
      <c r="CH145" s="1490"/>
      <c r="CI145" s="1490"/>
      <c r="CJ145" s="1490"/>
      <c r="CK145" s="1490"/>
      <c r="CL145" s="1490"/>
      <c r="CM145" s="1490"/>
      <c r="CN145" s="1490"/>
      <c r="CO145" s="1490"/>
      <c r="CP145" s="1490"/>
      <c r="CQ145" s="1490"/>
      <c r="CR145" s="1490"/>
      <c r="CS145" s="1490"/>
      <c r="CT145" s="1490"/>
      <c r="CU145" s="1490"/>
      <c r="CV145" s="1490"/>
      <c r="CW145" s="1490"/>
      <c r="CX145" s="1490"/>
      <c r="CY145" s="1490"/>
      <c r="CZ145" s="1490"/>
    </row>
    <row r="146" s="130" customFormat="true" ht="15" customHeight="true" x14ac:dyDescent="0.2">
      <c r="A146" s="1714"/>
      <c r="B146" s="252" t="s">
        <v>66</v>
      </c>
      <c r="C146" s="999" t="s">
        <v>35</v>
      </c>
      <c r="D146" s="1006" t="s">
        <v>35</v>
      </c>
      <c r="E146" s="1006" t="s">
        <v>35</v>
      </c>
      <c r="F146" s="1006" t="s">
        <v>35</v>
      </c>
      <c r="G146" s="1013" t="s">
        <v>35</v>
      </c>
      <c r="H146" s="1020" t="s">
        <v>35</v>
      </c>
      <c r="I146" s="1006" t="s">
        <v>35</v>
      </c>
      <c r="J146" s="1006" t="s">
        <v>35</v>
      </c>
      <c r="K146" s="1006" t="s">
        <v>35</v>
      </c>
      <c r="L146" s="1027" t="s">
        <v>35</v>
      </c>
      <c r="M146" s="1033" t="s">
        <v>35</v>
      </c>
      <c r="N146" s="1006" t="s">
        <v>35</v>
      </c>
      <c r="O146" s="1006" t="s">
        <v>35</v>
      </c>
      <c r="P146" s="1006" t="s">
        <v>35</v>
      </c>
      <c r="Q146" s="1013" t="s">
        <v>35</v>
      </c>
      <c r="R146" s="1020" t="s">
        <v>35</v>
      </c>
      <c r="S146" s="1006" t="s">
        <v>35</v>
      </c>
      <c r="T146" s="1006" t="s">
        <v>35</v>
      </c>
      <c r="U146" s="1006" t="s">
        <v>35</v>
      </c>
      <c r="V146" s="1006" t="s">
        <v>35</v>
      </c>
      <c r="W146" s="1006" t="s">
        <v>35</v>
      </c>
      <c r="X146" s="1006" t="s">
        <v>35</v>
      </c>
      <c r="Y146" s="1035" t="s">
        <v>35</v>
      </c>
      <c r="Z146" s="1035" t="s">
        <v>35</v>
      </c>
      <c r="AA146" s="1035" t="s">
        <v>35</v>
      </c>
      <c r="AB146" s="1035" t="s">
        <v>35</v>
      </c>
      <c r="AC146" s="1035" t="s">
        <v>35</v>
      </c>
      <c r="AD146" s="1035" t="s">
        <v>35</v>
      </c>
      <c r="AE146" s="1035" t="s">
        <v>35</v>
      </c>
      <c r="AF146" s="1455" t="s">
        <v>35</v>
      </c>
      <c r="AG146" s="1468"/>
      <c r="AH146" s="1468"/>
      <c r="AI146" s="1468"/>
      <c r="AJ146" s="1468"/>
      <c r="AK146" s="1468"/>
      <c r="AL146" s="1468"/>
      <c r="AM146" s="1468"/>
      <c r="AN146" s="1468"/>
      <c r="AO146" s="1468"/>
      <c r="AP146" s="1468"/>
      <c r="AQ146" s="1468"/>
      <c r="AR146" s="1468"/>
      <c r="AS146" s="1468"/>
      <c r="AT146" s="1468"/>
      <c r="AU146" s="1468"/>
      <c r="AV146" s="1468"/>
      <c r="AW146" s="1468"/>
      <c r="AX146" s="1468"/>
      <c r="AY146" s="1468"/>
      <c r="AZ146" s="215"/>
      <c r="BA146" s="1762"/>
      <c r="BB146" s="159" t="s">
        <v>66</v>
      </c>
      <c r="BC146" s="1045" t="s">
        <v>35</v>
      </c>
      <c r="BD146" s="1064" t="s">
        <v>35</v>
      </c>
      <c r="BE146" s="1064" t="s">
        <v>35</v>
      </c>
      <c r="BF146" s="1064" t="s">
        <v>35</v>
      </c>
      <c r="BG146" s="1084" t="s">
        <v>35</v>
      </c>
      <c r="BH146" s="1104" t="s">
        <v>35</v>
      </c>
      <c r="BI146" s="1064" t="s">
        <v>35</v>
      </c>
      <c r="BJ146" s="1064" t="s">
        <v>35</v>
      </c>
      <c r="BK146" s="1064" t="s">
        <v>35</v>
      </c>
      <c r="BL146" s="1084" t="s">
        <v>35</v>
      </c>
      <c r="BM146" s="1104" t="s">
        <v>35</v>
      </c>
      <c r="BN146" s="1064" t="s">
        <v>35</v>
      </c>
      <c r="BO146" s="1064" t="s">
        <v>35</v>
      </c>
      <c r="BP146" s="1064" t="s">
        <v>35</v>
      </c>
      <c r="BQ146" s="1084" t="s">
        <v>35</v>
      </c>
      <c r="BR146" s="1104" t="s">
        <v>35</v>
      </c>
      <c r="BS146" s="1064" t="s">
        <v>35</v>
      </c>
      <c r="BT146" s="1064" t="s">
        <v>35</v>
      </c>
      <c r="BU146" s="1064" t="s">
        <v>35</v>
      </c>
      <c r="BV146" s="1064" t="s">
        <v>35</v>
      </c>
      <c r="BW146" s="1064" t="s">
        <v>35</v>
      </c>
      <c r="BX146" s="1064" t="s">
        <v>35</v>
      </c>
      <c r="BY146" s="1122" t="s">
        <v>35</v>
      </c>
      <c r="BZ146" s="1122" t="s">
        <v>35</v>
      </c>
      <c r="CA146" s="1122" t="s">
        <v>35</v>
      </c>
      <c r="CB146" s="1122" t="s">
        <v>35</v>
      </c>
      <c r="CC146" s="1122" t="s">
        <v>35</v>
      </c>
      <c r="CD146" s="1122" t="s">
        <v>35</v>
      </c>
      <c r="CE146" s="1122" t="s">
        <v>35</v>
      </c>
      <c r="CF146" s="1122" t="s">
        <v>35</v>
      </c>
      <c r="CG146" s="1490"/>
      <c r="CH146" s="1490"/>
      <c r="CI146" s="1490"/>
      <c r="CJ146" s="1490"/>
      <c r="CK146" s="1490"/>
      <c r="CL146" s="1490"/>
      <c r="CM146" s="1490"/>
      <c r="CN146" s="1490"/>
      <c r="CO146" s="1490"/>
      <c r="CP146" s="1490"/>
      <c r="CQ146" s="1490"/>
      <c r="CR146" s="1490"/>
      <c r="CS146" s="1490"/>
      <c r="CT146" s="1490"/>
      <c r="CU146" s="1490"/>
      <c r="CV146" s="1490"/>
      <c r="CW146" s="1490"/>
      <c r="CX146" s="1490"/>
      <c r="CY146" s="1490"/>
      <c r="CZ146" s="1490"/>
    </row>
    <row r="147" s="130" customFormat="true" ht="15" customHeight="true" x14ac:dyDescent="0.2">
      <c r="A147" s="1714"/>
      <c r="B147" s="252" t="s">
        <v>67</v>
      </c>
      <c r="C147" s="999" t="s">
        <v>35</v>
      </c>
      <c r="D147" s="1006" t="s">
        <v>35</v>
      </c>
      <c r="E147" s="1006" t="s">
        <v>35</v>
      </c>
      <c r="F147" s="1006" t="s">
        <v>35</v>
      </c>
      <c r="G147" s="1013" t="s">
        <v>35</v>
      </c>
      <c r="H147" s="1020" t="s">
        <v>35</v>
      </c>
      <c r="I147" s="1006" t="s">
        <v>35</v>
      </c>
      <c r="J147" s="1006" t="s">
        <v>35</v>
      </c>
      <c r="K147" s="1006" t="s">
        <v>35</v>
      </c>
      <c r="L147" s="1027" t="s">
        <v>35</v>
      </c>
      <c r="M147" s="1033" t="s">
        <v>35</v>
      </c>
      <c r="N147" s="1006" t="s">
        <v>35</v>
      </c>
      <c r="O147" s="1006" t="s">
        <v>35</v>
      </c>
      <c r="P147" s="1006" t="s">
        <v>35</v>
      </c>
      <c r="Q147" s="1013" t="s">
        <v>35</v>
      </c>
      <c r="R147" s="1020" t="s">
        <v>35</v>
      </c>
      <c r="S147" s="1006" t="s">
        <v>35</v>
      </c>
      <c r="T147" s="1006" t="s">
        <v>35</v>
      </c>
      <c r="U147" s="1006" t="s">
        <v>35</v>
      </c>
      <c r="V147" s="1006" t="s">
        <v>35</v>
      </c>
      <c r="W147" s="1006" t="s">
        <v>35</v>
      </c>
      <c r="X147" s="1006" t="s">
        <v>35</v>
      </c>
      <c r="Y147" s="1035" t="s">
        <v>35</v>
      </c>
      <c r="Z147" s="1035" t="s">
        <v>35</v>
      </c>
      <c r="AA147" s="1035" t="s">
        <v>35</v>
      </c>
      <c r="AB147" s="1035" t="s">
        <v>35</v>
      </c>
      <c r="AC147" s="1035" t="s">
        <v>35</v>
      </c>
      <c r="AD147" s="1035" t="s">
        <v>35</v>
      </c>
      <c r="AE147" s="1035" t="s">
        <v>35</v>
      </c>
      <c r="AF147" s="1455" t="s">
        <v>35</v>
      </c>
      <c r="AG147" s="1468"/>
      <c r="AH147" s="1468"/>
      <c r="AI147" s="1468"/>
      <c r="AJ147" s="1468"/>
      <c r="AK147" s="1468"/>
      <c r="AL147" s="1468"/>
      <c r="AM147" s="1468"/>
      <c r="AN147" s="1468"/>
      <c r="AO147" s="1468"/>
      <c r="AP147" s="1468"/>
      <c r="AQ147" s="1468"/>
      <c r="AR147" s="1468"/>
      <c r="AS147" s="1468"/>
      <c r="AT147" s="1468"/>
      <c r="AU147" s="1468"/>
      <c r="AV147" s="1468"/>
      <c r="AW147" s="1468"/>
      <c r="AX147" s="1468"/>
      <c r="AY147" s="1468"/>
      <c r="AZ147" s="215"/>
      <c r="BA147" s="1762"/>
      <c r="BB147" s="159" t="s">
        <v>67</v>
      </c>
      <c r="BC147" s="1045" t="s">
        <v>35</v>
      </c>
      <c r="BD147" s="1064" t="s">
        <v>35</v>
      </c>
      <c r="BE147" s="1064" t="s">
        <v>35</v>
      </c>
      <c r="BF147" s="1064" t="s">
        <v>35</v>
      </c>
      <c r="BG147" s="1084" t="s">
        <v>35</v>
      </c>
      <c r="BH147" s="1104" t="s">
        <v>35</v>
      </c>
      <c r="BI147" s="1064" t="s">
        <v>35</v>
      </c>
      <c r="BJ147" s="1064" t="s">
        <v>35</v>
      </c>
      <c r="BK147" s="1064" t="s">
        <v>35</v>
      </c>
      <c r="BL147" s="1084" t="s">
        <v>35</v>
      </c>
      <c r="BM147" s="1104" t="s">
        <v>35</v>
      </c>
      <c r="BN147" s="1064" t="s">
        <v>35</v>
      </c>
      <c r="BO147" s="1064" t="s">
        <v>35</v>
      </c>
      <c r="BP147" s="1064" t="s">
        <v>35</v>
      </c>
      <c r="BQ147" s="1084" t="s">
        <v>35</v>
      </c>
      <c r="BR147" s="1104" t="s">
        <v>35</v>
      </c>
      <c r="BS147" s="1064" t="s">
        <v>35</v>
      </c>
      <c r="BT147" s="1064" t="s">
        <v>35</v>
      </c>
      <c r="BU147" s="1064" t="s">
        <v>35</v>
      </c>
      <c r="BV147" s="1064" t="s">
        <v>35</v>
      </c>
      <c r="BW147" s="1064" t="s">
        <v>35</v>
      </c>
      <c r="BX147" s="1064" t="s">
        <v>35</v>
      </c>
      <c r="BY147" s="1122" t="s">
        <v>35</v>
      </c>
      <c r="BZ147" s="1122" t="s">
        <v>35</v>
      </c>
      <c r="CA147" s="1122" t="s">
        <v>35</v>
      </c>
      <c r="CB147" s="1122" t="s">
        <v>35</v>
      </c>
      <c r="CC147" s="1122" t="s">
        <v>35</v>
      </c>
      <c r="CD147" s="1122" t="s">
        <v>35</v>
      </c>
      <c r="CE147" s="1122" t="s">
        <v>35</v>
      </c>
      <c r="CF147" s="1122" t="s">
        <v>35</v>
      </c>
      <c r="CG147" s="1490"/>
      <c r="CH147" s="1490"/>
      <c r="CI147" s="1490"/>
      <c r="CJ147" s="1490"/>
      <c r="CK147" s="1490"/>
      <c r="CL147" s="1490"/>
      <c r="CM147" s="1490"/>
      <c r="CN147" s="1490"/>
      <c r="CO147" s="1490"/>
      <c r="CP147" s="1490"/>
      <c r="CQ147" s="1490"/>
      <c r="CR147" s="1490"/>
      <c r="CS147" s="1490"/>
      <c r="CT147" s="1490"/>
      <c r="CU147" s="1490"/>
      <c r="CV147" s="1490"/>
      <c r="CW147" s="1490"/>
      <c r="CX147" s="1490"/>
      <c r="CY147" s="1490"/>
      <c r="CZ147" s="1490"/>
    </row>
    <row r="148" s="130" customFormat="true" ht="15" customHeight="true" x14ac:dyDescent="0.2">
      <c r="A148" s="1714" t="s">
        <v>108</v>
      </c>
      <c r="B148" s="252" t="s">
        <v>49</v>
      </c>
      <c r="C148" s="645">
        <v>1.4535646522289711</v>
      </c>
      <c r="D148" s="646">
        <v>3.3402637939551711</v>
      </c>
      <c r="E148" s="646">
        <v>8.825529986573164</v>
      </c>
      <c r="F148" s="646">
        <v>11.506349511618097</v>
      </c>
      <c r="G148" s="709">
        <v>14.777233403492056</v>
      </c>
      <c r="H148" s="695">
        <v>9.4501699689830687</v>
      </c>
      <c r="I148" s="646">
        <v>11.255178770537805</v>
      </c>
      <c r="J148" s="646">
        <v>12.9940332468503</v>
      </c>
      <c r="K148" s="646">
        <v>20.479505240608844</v>
      </c>
      <c r="L148" s="667">
        <v>12.424573329269856</v>
      </c>
      <c r="M148" s="680">
        <v>1.0088962224417641</v>
      </c>
      <c r="N148" s="646">
        <v>2.1644889469981132</v>
      </c>
      <c r="O148" s="646">
        <v>3.8882714082122529</v>
      </c>
      <c r="P148" s="646">
        <v>9.6410480687176623</v>
      </c>
      <c r="Q148" s="709">
        <v>10.862031044844564</v>
      </c>
      <c r="R148" s="695">
        <v>0.75120361817274706</v>
      </c>
      <c r="S148" s="646">
        <v>9.9259455228693039</v>
      </c>
      <c r="T148" s="646">
        <v>11.059533005802329</v>
      </c>
      <c r="U148" s="646">
        <v>5.5928172425007796</v>
      </c>
      <c r="V148" s="646">
        <v>16.511891493710046</v>
      </c>
      <c r="W148" s="646">
        <v>4.1850252291592689</v>
      </c>
      <c r="X148" s="646">
        <v>2.3770949646207802</v>
      </c>
      <c r="Y148" s="647">
        <v>10.595916125817594</v>
      </c>
      <c r="Z148" s="647">
        <v>4.1114805402356858</v>
      </c>
      <c r="AA148" s="647">
        <v>11.195721442703169</v>
      </c>
      <c r="AB148" s="647">
        <v>5.4875824176835319</v>
      </c>
      <c r="AC148" s="647">
        <v>2.5606119250093715</v>
      </c>
      <c r="AD148" s="647">
        <v>8.6402147613636995</v>
      </c>
      <c r="AE148" s="647">
        <v>7.132788015011025</v>
      </c>
      <c r="AF148" s="1456">
        <v>8.1742131716972253</v>
      </c>
      <c r="AG148" s="1469"/>
      <c r="AH148" s="1469"/>
      <c r="AI148" s="1469"/>
      <c r="AJ148" s="1469"/>
      <c r="AK148" s="1469"/>
      <c r="AL148" s="1469"/>
      <c r="AM148" s="1469"/>
      <c r="AN148" s="1469"/>
      <c r="AO148" s="1469"/>
      <c r="AP148" s="1469"/>
      <c r="AQ148" s="1469"/>
      <c r="AR148" s="1469"/>
      <c r="AS148" s="1469"/>
      <c r="AT148" s="1469"/>
      <c r="AU148" s="1469"/>
      <c r="AV148" s="1469"/>
      <c r="AW148" s="1469"/>
      <c r="AX148" s="1469"/>
      <c r="AY148" s="1469"/>
      <c r="AZ148" s="215"/>
      <c r="BA148" s="1762" t="s">
        <v>108</v>
      </c>
      <c r="BB148" s="159" t="s">
        <v>49</v>
      </c>
      <c r="BC148" s="1045" t="s">
        <v>35</v>
      </c>
      <c r="BD148" s="1064" t="s">
        <v>35</v>
      </c>
      <c r="BE148" s="1064" t="s">
        <v>35</v>
      </c>
      <c r="BF148" s="1064" t="s">
        <v>35</v>
      </c>
      <c r="BG148" s="1084" t="s">
        <v>35</v>
      </c>
      <c r="BH148" s="1104" t="s">
        <v>35</v>
      </c>
      <c r="BI148" s="1064" t="s">
        <v>35</v>
      </c>
      <c r="BJ148" s="1064" t="s">
        <v>35</v>
      </c>
      <c r="BK148" s="1064" t="s">
        <v>35</v>
      </c>
      <c r="BL148" s="1084" t="s">
        <v>35</v>
      </c>
      <c r="BM148" s="1104" t="s">
        <v>35</v>
      </c>
      <c r="BN148" s="1064" t="s">
        <v>35</v>
      </c>
      <c r="BO148" s="1064" t="s">
        <v>35</v>
      </c>
      <c r="BP148" s="1064" t="s">
        <v>35</v>
      </c>
      <c r="BQ148" s="1084" t="s">
        <v>35</v>
      </c>
      <c r="BR148" s="1104" t="s">
        <v>35</v>
      </c>
      <c r="BS148" s="1064" t="s">
        <v>35</v>
      </c>
      <c r="BT148" s="1064" t="s">
        <v>35</v>
      </c>
      <c r="BU148" s="1064" t="s">
        <v>35</v>
      </c>
      <c r="BV148" s="1064" t="s">
        <v>35</v>
      </c>
      <c r="BW148" s="1064" t="s">
        <v>35</v>
      </c>
      <c r="BX148" s="1064" t="s">
        <v>35</v>
      </c>
      <c r="BY148" s="1122" t="s">
        <v>35</v>
      </c>
      <c r="BZ148" s="1122" t="s">
        <v>35</v>
      </c>
      <c r="CA148" s="1122" t="s">
        <v>35</v>
      </c>
      <c r="CB148" s="1122" t="s">
        <v>35</v>
      </c>
      <c r="CC148" s="1122" t="s">
        <v>35</v>
      </c>
      <c r="CD148" s="1122" t="s">
        <v>35</v>
      </c>
      <c r="CE148" s="1122" t="s">
        <v>35</v>
      </c>
      <c r="CF148" s="1122" t="s">
        <v>35</v>
      </c>
      <c r="CG148" s="1490"/>
      <c r="CH148" s="1490"/>
      <c r="CI148" s="1490"/>
      <c r="CJ148" s="1490"/>
      <c r="CK148" s="1490"/>
      <c r="CL148" s="1490"/>
      <c r="CM148" s="1490"/>
      <c r="CN148" s="1490"/>
      <c r="CO148" s="1490"/>
      <c r="CP148" s="1490"/>
      <c r="CQ148" s="1490"/>
      <c r="CR148" s="1490"/>
      <c r="CS148" s="1490"/>
      <c r="CT148" s="1490"/>
      <c r="CU148" s="1490"/>
      <c r="CV148" s="1490"/>
      <c r="CW148" s="1490"/>
      <c r="CX148" s="1490"/>
      <c r="CY148" s="1490"/>
      <c r="CZ148" s="1490"/>
    </row>
    <row r="149" s="130" customFormat="true" ht="15" customHeight="true" x14ac:dyDescent="0.2">
      <c r="A149" s="1714"/>
      <c r="B149" s="252" t="s">
        <v>48</v>
      </c>
      <c r="C149" s="645">
        <v>5.6015693658388352</v>
      </c>
      <c r="D149" s="646">
        <v>8.5443012990428855</v>
      </c>
      <c r="E149" s="646">
        <v>16.269834241092656</v>
      </c>
      <c r="F149" s="646">
        <v>38.357773282112248</v>
      </c>
      <c r="G149" s="709">
        <v>66.042678238714075</v>
      </c>
      <c r="H149" s="695">
        <v>15.011602802843358</v>
      </c>
      <c r="I149" s="646">
        <v>27.956996937212068</v>
      </c>
      <c r="J149" s="646">
        <v>50.08348377045229</v>
      </c>
      <c r="K149" s="646">
        <v>60.39167901835313</v>
      </c>
      <c r="L149" s="667">
        <v>80.339236543232062</v>
      </c>
      <c r="M149" s="680">
        <v>5.6704135754769469</v>
      </c>
      <c r="N149" s="646">
        <v>6.8726078111638476</v>
      </c>
      <c r="O149" s="646">
        <v>8.5526001954698909</v>
      </c>
      <c r="P149" s="646">
        <v>19.489765865479661</v>
      </c>
      <c r="Q149" s="709">
        <v>48.504619357905874</v>
      </c>
      <c r="R149" s="695">
        <v>5.3280611749186804</v>
      </c>
      <c r="S149" s="646">
        <v>28.324937374216734</v>
      </c>
      <c r="T149" s="646">
        <v>34.291155956972112</v>
      </c>
      <c r="U149" s="646">
        <v>22.093492182988108</v>
      </c>
      <c r="V149" s="646">
        <v>51.334627255169707</v>
      </c>
      <c r="W149" s="646">
        <v>18.329923920437157</v>
      </c>
      <c r="X149" s="646">
        <v>20.306347309278571</v>
      </c>
      <c r="Y149" s="647">
        <v>73.497690744957708</v>
      </c>
      <c r="Z149" s="647">
        <v>23.865034086486066</v>
      </c>
      <c r="AA149" s="647">
        <v>42.379089972576793</v>
      </c>
      <c r="AB149" s="647">
        <v>17.322406760268866</v>
      </c>
      <c r="AC149" s="647">
        <v>4.771597980329072</v>
      </c>
      <c r="AD149" s="647">
        <v>16.417489650487425</v>
      </c>
      <c r="AE149" s="647">
        <v>23.727982559114576</v>
      </c>
      <c r="AF149" s="1456">
        <v>19.887420472904395</v>
      </c>
      <c r="AG149" s="1469"/>
      <c r="AH149" s="1469"/>
      <c r="AI149" s="1469"/>
      <c r="AJ149" s="1469"/>
      <c r="AK149" s="1469"/>
      <c r="AL149" s="1469"/>
      <c r="AM149" s="1469"/>
      <c r="AN149" s="1469"/>
      <c r="AO149" s="1469"/>
      <c r="AP149" s="1469"/>
      <c r="AQ149" s="1469"/>
      <c r="AR149" s="1469"/>
      <c r="AS149" s="1469"/>
      <c r="AT149" s="1469"/>
      <c r="AU149" s="1469"/>
      <c r="AV149" s="1469"/>
      <c r="AW149" s="1469"/>
      <c r="AX149" s="1469"/>
      <c r="AY149" s="1469"/>
      <c r="AZ149" s="215"/>
      <c r="BA149" s="1762"/>
      <c r="BB149" s="159" t="s">
        <v>48</v>
      </c>
      <c r="BC149" s="1045" t="s">
        <v>35</v>
      </c>
      <c r="BD149" s="1064" t="s">
        <v>35</v>
      </c>
      <c r="BE149" s="1064" t="s">
        <v>35</v>
      </c>
      <c r="BF149" s="1064" t="s">
        <v>35</v>
      </c>
      <c r="BG149" s="1084" t="s">
        <v>35</v>
      </c>
      <c r="BH149" s="1104" t="s">
        <v>35</v>
      </c>
      <c r="BI149" s="1064" t="s">
        <v>35</v>
      </c>
      <c r="BJ149" s="1064" t="s">
        <v>35</v>
      </c>
      <c r="BK149" s="1064" t="s">
        <v>35</v>
      </c>
      <c r="BL149" s="1084" t="s">
        <v>35</v>
      </c>
      <c r="BM149" s="1104" t="s">
        <v>35</v>
      </c>
      <c r="BN149" s="1064" t="s">
        <v>35</v>
      </c>
      <c r="BO149" s="1064" t="s">
        <v>35</v>
      </c>
      <c r="BP149" s="1064" t="s">
        <v>35</v>
      </c>
      <c r="BQ149" s="1084" t="s">
        <v>35</v>
      </c>
      <c r="BR149" s="1104" t="s">
        <v>35</v>
      </c>
      <c r="BS149" s="1064" t="s">
        <v>35</v>
      </c>
      <c r="BT149" s="1064" t="s">
        <v>35</v>
      </c>
      <c r="BU149" s="1064" t="s">
        <v>35</v>
      </c>
      <c r="BV149" s="1064" t="s">
        <v>35</v>
      </c>
      <c r="BW149" s="1064" t="s">
        <v>35</v>
      </c>
      <c r="BX149" s="1064" t="s">
        <v>35</v>
      </c>
      <c r="BY149" s="1122" t="s">
        <v>35</v>
      </c>
      <c r="BZ149" s="1122" t="s">
        <v>35</v>
      </c>
      <c r="CA149" s="1122" t="s">
        <v>35</v>
      </c>
      <c r="CB149" s="1122" t="s">
        <v>35</v>
      </c>
      <c r="CC149" s="1122" t="s">
        <v>35</v>
      </c>
      <c r="CD149" s="1122" t="s">
        <v>35</v>
      </c>
      <c r="CE149" s="1122" t="s">
        <v>35</v>
      </c>
      <c r="CF149" s="1122" t="s">
        <v>35</v>
      </c>
      <c r="CG149" s="1490"/>
      <c r="CH149" s="1490"/>
      <c r="CI149" s="1490"/>
      <c r="CJ149" s="1490"/>
      <c r="CK149" s="1490"/>
      <c r="CL149" s="1490"/>
      <c r="CM149" s="1490"/>
      <c r="CN149" s="1490"/>
      <c r="CO149" s="1490"/>
      <c r="CP149" s="1490"/>
      <c r="CQ149" s="1490"/>
      <c r="CR149" s="1490"/>
      <c r="CS149" s="1490"/>
      <c r="CT149" s="1490"/>
      <c r="CU149" s="1490"/>
      <c r="CV149" s="1490"/>
      <c r="CW149" s="1490"/>
      <c r="CX149" s="1490"/>
      <c r="CY149" s="1490"/>
      <c r="CZ149" s="1490"/>
    </row>
    <row r="150" s="130" customFormat="true" ht="15" customHeight="true" x14ac:dyDescent="0.2">
      <c r="A150" s="1714"/>
      <c r="B150" s="252" t="s">
        <v>110</v>
      </c>
      <c r="C150" s="645">
        <v>92.944865981932125</v>
      </c>
      <c r="D150" s="646">
        <v>88.115434907002097</v>
      </c>
      <c r="E150" s="646">
        <v>74.904635772334217</v>
      </c>
      <c r="F150" s="646">
        <v>50.135877206269519</v>
      </c>
      <c r="G150" s="709">
        <v>19.180088357793842</v>
      </c>
      <c r="H150" s="695">
        <v>75.538227228173525</v>
      </c>
      <c r="I150" s="646">
        <v>60.787824292249937</v>
      </c>
      <c r="J150" s="646">
        <v>36.922482982697353</v>
      </c>
      <c r="K150" s="646">
        <v>19.128815741038014</v>
      </c>
      <c r="L150" s="667">
        <v>7.2361901274980944</v>
      </c>
      <c r="M150" s="680">
        <v>93.320690202081209</v>
      </c>
      <c r="N150" s="646">
        <v>90.962903241837978</v>
      </c>
      <c r="O150" s="646">
        <v>87.559128396317888</v>
      </c>
      <c r="P150" s="646">
        <v>70.869186065803106</v>
      </c>
      <c r="Q150" s="709">
        <v>40.633349597249676</v>
      </c>
      <c r="R150" s="695">
        <v>93.920735206908461</v>
      </c>
      <c r="S150" s="646">
        <v>61.749117102913672</v>
      </c>
      <c r="T150" s="646">
        <v>54.6493110372258</v>
      </c>
      <c r="U150" s="646">
        <v>72.313690574511256</v>
      </c>
      <c r="V150" s="646">
        <v>32.153481251120382</v>
      </c>
      <c r="W150" s="646">
        <v>77.485050850403567</v>
      </c>
      <c r="X150" s="646">
        <v>77.316557726100399</v>
      </c>
      <c r="Y150" s="647">
        <v>15.906393129224583</v>
      </c>
      <c r="Z150" s="647">
        <v>72.023485373278092</v>
      </c>
      <c r="AA150" s="647">
        <v>46.425188584720004</v>
      </c>
      <c r="AB150" s="647">
        <v>77.190010822047441</v>
      </c>
      <c r="AC150" s="647">
        <v>92.667790094661541</v>
      </c>
      <c r="AD150" s="647">
        <v>74.942295588148923</v>
      </c>
      <c r="AE150" s="647">
        <v>69.139229425874404</v>
      </c>
      <c r="AF150" s="1456">
        <v>71.938366355398358</v>
      </c>
      <c r="AG150" s="1469"/>
      <c r="AH150" s="1469"/>
      <c r="AI150" s="1469"/>
      <c r="AJ150" s="1469"/>
      <c r="AK150" s="1469"/>
      <c r="AL150" s="1469"/>
      <c r="AM150" s="1469"/>
      <c r="AN150" s="1469"/>
      <c r="AO150" s="1469"/>
      <c r="AP150" s="1469"/>
      <c r="AQ150" s="1469"/>
      <c r="AR150" s="1469"/>
      <c r="AS150" s="1469"/>
      <c r="AT150" s="1469"/>
      <c r="AU150" s="1469"/>
      <c r="AV150" s="1469"/>
      <c r="AW150" s="1469"/>
      <c r="AX150" s="1469"/>
      <c r="AY150" s="1469"/>
      <c r="AZ150" s="215"/>
      <c r="BA150" s="1762"/>
      <c r="BB150" s="159" t="s">
        <v>110</v>
      </c>
      <c r="BC150" s="1045" t="s">
        <v>35</v>
      </c>
      <c r="BD150" s="1064" t="s">
        <v>35</v>
      </c>
      <c r="BE150" s="1064" t="s">
        <v>35</v>
      </c>
      <c r="BF150" s="1064" t="s">
        <v>35</v>
      </c>
      <c r="BG150" s="1084" t="s">
        <v>35</v>
      </c>
      <c r="BH150" s="1104" t="s">
        <v>35</v>
      </c>
      <c r="BI150" s="1064" t="s">
        <v>35</v>
      </c>
      <c r="BJ150" s="1064" t="s">
        <v>35</v>
      </c>
      <c r="BK150" s="1064" t="s">
        <v>35</v>
      </c>
      <c r="BL150" s="1084" t="s">
        <v>35</v>
      </c>
      <c r="BM150" s="1104" t="s">
        <v>35</v>
      </c>
      <c r="BN150" s="1064" t="s">
        <v>35</v>
      </c>
      <c r="BO150" s="1064" t="s">
        <v>35</v>
      </c>
      <c r="BP150" s="1064" t="s">
        <v>35</v>
      </c>
      <c r="BQ150" s="1084" t="s">
        <v>35</v>
      </c>
      <c r="BR150" s="1104" t="s">
        <v>35</v>
      </c>
      <c r="BS150" s="1064" t="s">
        <v>35</v>
      </c>
      <c r="BT150" s="1064" t="s">
        <v>35</v>
      </c>
      <c r="BU150" s="1064" t="s">
        <v>35</v>
      </c>
      <c r="BV150" s="1064" t="s">
        <v>35</v>
      </c>
      <c r="BW150" s="1064" t="s">
        <v>35</v>
      </c>
      <c r="BX150" s="1064" t="s">
        <v>35</v>
      </c>
      <c r="BY150" s="1122" t="s">
        <v>35</v>
      </c>
      <c r="BZ150" s="1122" t="s">
        <v>35</v>
      </c>
      <c r="CA150" s="1122" t="s">
        <v>35</v>
      </c>
      <c r="CB150" s="1122" t="s">
        <v>35</v>
      </c>
      <c r="CC150" s="1122" t="s">
        <v>35</v>
      </c>
      <c r="CD150" s="1122" t="s">
        <v>35</v>
      </c>
      <c r="CE150" s="1122" t="s">
        <v>35</v>
      </c>
      <c r="CF150" s="1122" t="s">
        <v>35</v>
      </c>
      <c r="CG150" s="1490"/>
      <c r="CH150" s="1490"/>
      <c r="CI150" s="1490"/>
      <c r="CJ150" s="1490"/>
      <c r="CK150" s="1490"/>
      <c r="CL150" s="1490"/>
      <c r="CM150" s="1490"/>
      <c r="CN150" s="1490"/>
      <c r="CO150" s="1490"/>
      <c r="CP150" s="1490"/>
      <c r="CQ150" s="1490"/>
      <c r="CR150" s="1490"/>
      <c r="CS150" s="1490"/>
      <c r="CT150" s="1490"/>
      <c r="CU150" s="1490"/>
      <c r="CV150" s="1490"/>
      <c r="CW150" s="1490"/>
      <c r="CX150" s="1490"/>
      <c r="CY150" s="1490"/>
      <c r="CZ150" s="1490"/>
    </row>
    <row r="151" s="130" customFormat="true" ht="15" customHeight="true" x14ac:dyDescent="0.2">
      <c r="A151" s="1714" t="s">
        <v>109</v>
      </c>
      <c r="B151" s="252" t="s">
        <v>49</v>
      </c>
      <c r="C151" s="645">
        <v>18.937703003916351</v>
      </c>
      <c r="D151" s="646">
        <v>25.842430189444361</v>
      </c>
      <c r="E151" s="646">
        <v>33.391922798467874</v>
      </c>
      <c r="F151" s="646">
        <v>25.75457328521502</v>
      </c>
      <c r="G151" s="709">
        <v>18.400782016510313</v>
      </c>
      <c r="H151" s="695">
        <v>33.59643123137382</v>
      </c>
      <c r="I151" s="646">
        <v>27.902292889880155</v>
      </c>
      <c r="J151" s="646">
        <v>22.744804438584083</v>
      </c>
      <c r="K151" s="646">
        <v>23.046004339843194</v>
      </c>
      <c r="L151" s="667">
        <v>13.220021953812665</v>
      </c>
      <c r="M151" s="680">
        <v>17.027474215392584</v>
      </c>
      <c r="N151" s="646">
        <v>19.594376476713098</v>
      </c>
      <c r="O151" s="646">
        <v>28.857025174233353</v>
      </c>
      <c r="P151" s="646">
        <v>35.687431704307528</v>
      </c>
      <c r="Q151" s="709">
        <v>21.576263847834703</v>
      </c>
      <c r="R151" s="695">
        <v>21.621954277191055</v>
      </c>
      <c r="S151" s="646">
        <v>25.942718087714429</v>
      </c>
      <c r="T151" s="646">
        <v>28.155448306165297</v>
      </c>
      <c r="U151" s="646">
        <v>26.640736446829727</v>
      </c>
      <c r="V151" s="646">
        <v>26.043837795606141</v>
      </c>
      <c r="W151" s="646">
        <v>10.362213223293987</v>
      </c>
      <c r="X151" s="646">
        <v>18.109793393279826</v>
      </c>
      <c r="Y151" s="647">
        <v>16.721247757919084</v>
      </c>
      <c r="Z151" s="647">
        <v>15.933277021030968</v>
      </c>
      <c r="AA151" s="647">
        <v>24.605203376280553</v>
      </c>
      <c r="AB151" s="647">
        <v>25.646557452321801</v>
      </c>
      <c r="AC151" s="647">
        <v>24.725362779285451</v>
      </c>
      <c r="AD151" s="647">
        <v>29.249008545273025</v>
      </c>
      <c r="AE151" s="647">
        <v>21.038508172995364</v>
      </c>
      <c r="AF151" s="1456">
        <v>35.985277752447622</v>
      </c>
      <c r="AG151" s="1469"/>
      <c r="AH151" s="1469"/>
      <c r="AI151" s="1469"/>
      <c r="AJ151" s="1469"/>
      <c r="AK151" s="1469"/>
      <c r="AL151" s="1469"/>
      <c r="AM151" s="1469"/>
      <c r="AN151" s="1469"/>
      <c r="AO151" s="1469"/>
      <c r="AP151" s="1469"/>
      <c r="AQ151" s="1469"/>
      <c r="AR151" s="1469"/>
      <c r="AS151" s="1469"/>
      <c r="AT151" s="1469"/>
      <c r="AU151" s="1469"/>
      <c r="AV151" s="1469"/>
      <c r="AW151" s="1469"/>
      <c r="AX151" s="1469"/>
      <c r="AY151" s="1469"/>
      <c r="AZ151" s="215"/>
      <c r="BA151" s="1762" t="s">
        <v>109</v>
      </c>
      <c r="BB151" s="159" t="s">
        <v>49</v>
      </c>
      <c r="BC151" s="1045" t="s">
        <v>35</v>
      </c>
      <c r="BD151" s="1064" t="s">
        <v>35</v>
      </c>
      <c r="BE151" s="1064" t="s">
        <v>35</v>
      </c>
      <c r="BF151" s="1064" t="s">
        <v>35</v>
      </c>
      <c r="BG151" s="1084" t="s">
        <v>35</v>
      </c>
      <c r="BH151" s="1104" t="s">
        <v>35</v>
      </c>
      <c r="BI151" s="1064" t="s">
        <v>35</v>
      </c>
      <c r="BJ151" s="1064" t="s">
        <v>35</v>
      </c>
      <c r="BK151" s="1064" t="s">
        <v>35</v>
      </c>
      <c r="BL151" s="1084" t="s">
        <v>35</v>
      </c>
      <c r="BM151" s="1104" t="s">
        <v>35</v>
      </c>
      <c r="BN151" s="1064" t="s">
        <v>35</v>
      </c>
      <c r="BO151" s="1064" t="s">
        <v>35</v>
      </c>
      <c r="BP151" s="1064" t="s">
        <v>35</v>
      </c>
      <c r="BQ151" s="1084" t="s">
        <v>35</v>
      </c>
      <c r="BR151" s="1104" t="s">
        <v>35</v>
      </c>
      <c r="BS151" s="1064" t="s">
        <v>35</v>
      </c>
      <c r="BT151" s="1064" t="s">
        <v>35</v>
      </c>
      <c r="BU151" s="1064" t="s">
        <v>35</v>
      </c>
      <c r="BV151" s="1064" t="s">
        <v>35</v>
      </c>
      <c r="BW151" s="1064" t="s">
        <v>35</v>
      </c>
      <c r="BX151" s="1064" t="s">
        <v>35</v>
      </c>
      <c r="BY151" s="1122" t="s">
        <v>35</v>
      </c>
      <c r="BZ151" s="1122" t="s">
        <v>35</v>
      </c>
      <c r="CA151" s="1122" t="s">
        <v>35</v>
      </c>
      <c r="CB151" s="1122" t="s">
        <v>35</v>
      </c>
      <c r="CC151" s="1122" t="s">
        <v>35</v>
      </c>
      <c r="CD151" s="1122" t="s">
        <v>35</v>
      </c>
      <c r="CE151" s="1122" t="s">
        <v>35</v>
      </c>
      <c r="CF151" s="1122" t="s">
        <v>35</v>
      </c>
      <c r="CG151" s="1490"/>
      <c r="CH151" s="1490"/>
      <c r="CI151" s="1490"/>
      <c r="CJ151" s="1490"/>
      <c r="CK151" s="1490"/>
      <c r="CL151" s="1490"/>
      <c r="CM151" s="1490"/>
      <c r="CN151" s="1490"/>
      <c r="CO151" s="1490"/>
      <c r="CP151" s="1490"/>
      <c r="CQ151" s="1490"/>
      <c r="CR151" s="1490"/>
      <c r="CS151" s="1490"/>
      <c r="CT151" s="1490"/>
      <c r="CU151" s="1490"/>
      <c r="CV151" s="1490"/>
      <c r="CW151" s="1490"/>
      <c r="CX151" s="1490"/>
      <c r="CY151" s="1490"/>
      <c r="CZ151" s="1490"/>
    </row>
    <row r="152" s="130" customFormat="true" ht="15" customHeight="true" x14ac:dyDescent="0.2">
      <c r="A152" s="1763"/>
      <c r="B152" s="751" t="s">
        <v>48</v>
      </c>
      <c r="C152" s="648">
        <v>80.269030720767319</v>
      </c>
      <c r="D152" s="649">
        <v>73.508229657317941</v>
      </c>
      <c r="E152" s="649">
        <v>65.721583279829758</v>
      </c>
      <c r="F152" s="649">
        <v>74.091306353413728</v>
      </c>
      <c r="G152" s="710">
        <v>81.45265081418917</v>
      </c>
      <c r="H152" s="696">
        <v>65.455463313839616</v>
      </c>
      <c r="I152" s="649">
        <v>71.979563405094993</v>
      </c>
      <c r="J152" s="649">
        <v>77.156928844084817</v>
      </c>
      <c r="K152" s="649">
        <v>76.76965657120158</v>
      </c>
      <c r="L152" s="668">
        <v>86.616018361849484</v>
      </c>
      <c r="M152" s="681">
        <v>82.040754042892345</v>
      </c>
      <c r="N152" s="649">
        <v>80.136764256886053</v>
      </c>
      <c r="O152" s="649">
        <v>70.372617403186055</v>
      </c>
      <c r="P152" s="649">
        <v>63.356420848602902</v>
      </c>
      <c r="Q152" s="710">
        <v>78.253339067458398</v>
      </c>
      <c r="R152" s="696">
        <v>78.378045722808892</v>
      </c>
      <c r="S152" s="649">
        <v>73.892662829921591</v>
      </c>
      <c r="T152" s="649">
        <v>71.570378830626822</v>
      </c>
      <c r="U152" s="649">
        <v>73.359263553170251</v>
      </c>
      <c r="V152" s="649">
        <v>73.881382226729414</v>
      </c>
      <c r="W152" s="649">
        <v>87.951782082378585</v>
      </c>
      <c r="X152" s="649">
        <v>81.549553203097261</v>
      </c>
      <c r="Y152" s="650">
        <v>83.278752242080913</v>
      </c>
      <c r="Z152" s="650">
        <v>83.548904406939457</v>
      </c>
      <c r="AA152" s="650">
        <v>75.313257455991007</v>
      </c>
      <c r="AB152" s="650">
        <v>74.016310258885682</v>
      </c>
      <c r="AC152" s="650">
        <v>74.69099330812351</v>
      </c>
      <c r="AD152" s="650">
        <v>69.64152629223608</v>
      </c>
      <c r="AE152" s="650">
        <v>77.077849629105643</v>
      </c>
      <c r="AF152" s="1457">
        <v>62.968964140213338</v>
      </c>
      <c r="AG152" s="1470"/>
      <c r="AH152" s="1470"/>
      <c r="AI152" s="1470"/>
      <c r="AJ152" s="1470"/>
      <c r="AK152" s="1470"/>
      <c r="AL152" s="1470"/>
      <c r="AM152" s="1470"/>
      <c r="AN152" s="1470"/>
      <c r="AO152" s="1470"/>
      <c r="AP152" s="1470"/>
      <c r="AQ152" s="1470"/>
      <c r="AR152" s="1470"/>
      <c r="AS152" s="1470"/>
      <c r="AT152" s="1470"/>
      <c r="AU152" s="1470"/>
      <c r="AV152" s="1470"/>
      <c r="AW152" s="1470"/>
      <c r="AX152" s="1470"/>
      <c r="AY152" s="1470"/>
      <c r="AZ152" s="215"/>
      <c r="BA152" s="1764"/>
      <c r="BB152" s="235" t="s">
        <v>48</v>
      </c>
      <c r="BC152" s="1046" t="s">
        <v>35</v>
      </c>
      <c r="BD152" s="1065" t="s">
        <v>35</v>
      </c>
      <c r="BE152" s="1065" t="s">
        <v>35</v>
      </c>
      <c r="BF152" s="1065" t="s">
        <v>35</v>
      </c>
      <c r="BG152" s="1085" t="s">
        <v>35</v>
      </c>
      <c r="BH152" s="1105" t="s">
        <v>35</v>
      </c>
      <c r="BI152" s="1065" t="s">
        <v>35</v>
      </c>
      <c r="BJ152" s="1065" t="s">
        <v>35</v>
      </c>
      <c r="BK152" s="1065" t="s">
        <v>35</v>
      </c>
      <c r="BL152" s="1085" t="s">
        <v>35</v>
      </c>
      <c r="BM152" s="1105" t="s">
        <v>35</v>
      </c>
      <c r="BN152" s="1065" t="s">
        <v>35</v>
      </c>
      <c r="BO152" s="1065" t="s">
        <v>35</v>
      </c>
      <c r="BP152" s="1065" t="s">
        <v>35</v>
      </c>
      <c r="BQ152" s="1085" t="s">
        <v>35</v>
      </c>
      <c r="BR152" s="1105" t="s">
        <v>35</v>
      </c>
      <c r="BS152" s="1065" t="s">
        <v>35</v>
      </c>
      <c r="BT152" s="1065" t="s">
        <v>35</v>
      </c>
      <c r="BU152" s="1065" t="s">
        <v>35</v>
      </c>
      <c r="BV152" s="1065" t="s">
        <v>35</v>
      </c>
      <c r="BW152" s="1065" t="s">
        <v>35</v>
      </c>
      <c r="BX152" s="1065" t="s">
        <v>35</v>
      </c>
      <c r="BY152" s="1123" t="s">
        <v>35</v>
      </c>
      <c r="BZ152" s="1123" t="s">
        <v>35</v>
      </c>
      <c r="CA152" s="1123" t="s">
        <v>35</v>
      </c>
      <c r="CB152" s="1123" t="s">
        <v>35</v>
      </c>
      <c r="CC152" s="1123" t="s">
        <v>35</v>
      </c>
      <c r="CD152" s="1123" t="s">
        <v>35</v>
      </c>
      <c r="CE152" s="1123" t="s">
        <v>35</v>
      </c>
      <c r="CF152" s="1123" t="s">
        <v>35</v>
      </c>
      <c r="CG152" s="1491"/>
      <c r="CH152" s="1491"/>
      <c r="CI152" s="1491"/>
      <c r="CJ152" s="1491"/>
      <c r="CK152" s="1491"/>
      <c r="CL152" s="1491"/>
      <c r="CM152" s="1491"/>
      <c r="CN152" s="1491"/>
      <c r="CO152" s="1491"/>
      <c r="CP152" s="1491"/>
      <c r="CQ152" s="1491"/>
      <c r="CR152" s="1491"/>
      <c r="CS152" s="1491"/>
      <c r="CT152" s="1491"/>
      <c r="CU152" s="1491"/>
      <c r="CV152" s="1491"/>
      <c r="CW152" s="1491"/>
      <c r="CX152" s="1491"/>
      <c r="CY152" s="1491"/>
      <c r="CZ152" s="1491"/>
    </row>
    <row r="153" s="398" customFormat="true" ht="15" customHeight="true" x14ac:dyDescent="0.2">
      <c r="A153" s="1689" t="s">
        <v>62</v>
      </c>
      <c r="B153" s="978" t="s">
        <v>179</v>
      </c>
      <c r="C153" s="880">
        <v>1.1550589693530081E-2</v>
      </c>
      <c r="D153" s="881">
        <v>0</v>
      </c>
      <c r="E153" s="881">
        <v>0</v>
      </c>
      <c r="F153" s="881">
        <v>3.4011270552531073E-2</v>
      </c>
      <c r="G153" s="882">
        <v>4.7823207891711972</v>
      </c>
      <c r="H153" s="883">
        <v>0</v>
      </c>
      <c r="I153" s="881">
        <v>3.6585217686224684E-2</v>
      </c>
      <c r="J153" s="881">
        <v>0</v>
      </c>
      <c r="K153" s="881">
        <v>1.8267596834404054</v>
      </c>
      <c r="L153" s="884">
        <v>13.111571377292423</v>
      </c>
      <c r="M153" s="885">
        <v>1.6908492497090279E-2</v>
      </c>
      <c r="N153" s="881">
        <v>0</v>
      </c>
      <c r="O153" s="881">
        <v>0</v>
      </c>
      <c r="P153" s="881">
        <v>0</v>
      </c>
      <c r="Q153" s="882">
        <v>0.12579243350981861</v>
      </c>
      <c r="R153" s="883">
        <v>0</v>
      </c>
      <c r="S153" s="881">
        <v>0</v>
      </c>
      <c r="T153" s="881">
        <v>8.5507956349749406E-2</v>
      </c>
      <c r="U153" s="881">
        <v>0</v>
      </c>
      <c r="V153" s="881">
        <v>5.8285489324817554</v>
      </c>
      <c r="W153" s="881">
        <v>0</v>
      </c>
      <c r="X153" s="881">
        <v>0</v>
      </c>
      <c r="Y153" s="881">
        <v>0.24669018224430492</v>
      </c>
      <c r="Z153" s="881">
        <v>0.22317624664398428</v>
      </c>
      <c r="AA153" s="881">
        <v>0</v>
      </c>
      <c r="AB153" s="881">
        <v>0</v>
      </c>
      <c r="AC153" s="881">
        <v>0</v>
      </c>
      <c r="AD153" s="881">
        <v>0</v>
      </c>
      <c r="AE153" s="881">
        <v>0.28197344681900438</v>
      </c>
      <c r="AF153" s="1454">
        <v>0</v>
      </c>
      <c r="AG153" s="557"/>
      <c r="AH153" s="557"/>
      <c r="AI153" s="557"/>
      <c r="AJ153" s="557"/>
      <c r="AK153" s="557"/>
      <c r="AL153" s="557"/>
      <c r="AM153" s="557"/>
      <c r="AN153" s="557"/>
      <c r="AO153" s="557"/>
      <c r="AP153" s="557"/>
      <c r="AQ153" s="557"/>
      <c r="AR153" s="557"/>
      <c r="AS153" s="557"/>
      <c r="AT153" s="557"/>
      <c r="AU153" s="557"/>
      <c r="AV153" s="557"/>
      <c r="AW153" s="557"/>
      <c r="AX153" s="557"/>
      <c r="AY153" s="557"/>
      <c r="AZ153" s="216"/>
      <c r="BA153" s="1824" t="s">
        <v>62</v>
      </c>
      <c r="BB153" s="234" t="s">
        <v>179</v>
      </c>
      <c r="BC153" s="338">
        <v>1.9523903828446705</v>
      </c>
      <c r="BD153" s="304">
        <v>0</v>
      </c>
      <c r="BE153" s="304">
        <v>0</v>
      </c>
      <c r="BF153" s="304">
        <v>5.748897893227813</v>
      </c>
      <c r="BG153" s="339">
        <v>808.56234291523162</v>
      </c>
      <c r="BH153" s="350">
        <v>0</v>
      </c>
      <c r="BI153" s="304">
        <v>1.9540129486309561</v>
      </c>
      <c r="BJ153" s="304">
        <v>0</v>
      </c>
      <c r="BK153" s="304">
        <v>97.613455945896689</v>
      </c>
      <c r="BL153" s="339">
        <v>700.20120546111548</v>
      </c>
      <c r="BM153" s="350">
        <v>1.9523903828446705</v>
      </c>
      <c r="BN153" s="304">
        <v>0</v>
      </c>
      <c r="BO153" s="304">
        <v>0</v>
      </c>
      <c r="BP153" s="304">
        <v>0</v>
      </c>
      <c r="BQ153" s="339">
        <v>14.542566452816287</v>
      </c>
      <c r="BR153" s="350">
        <v>0</v>
      </c>
      <c r="BS153" s="304">
        <v>0</v>
      </c>
      <c r="BT153" s="304">
        <v>10.747681508219429</v>
      </c>
      <c r="BU153" s="304">
        <v>0</v>
      </c>
      <c r="BV153" s="304">
        <v>786.50977786359329</v>
      </c>
      <c r="BW153" s="304">
        <v>0</v>
      </c>
      <c r="BX153" s="304">
        <v>0</v>
      </c>
      <c r="BY153" s="305">
        <v>3.7948849445968573</v>
      </c>
      <c r="BZ153" s="305">
        <v>5.0184015093410901</v>
      </c>
      <c r="CA153" s="305">
        <v>0</v>
      </c>
      <c r="CB153" s="305">
        <v>0</v>
      </c>
      <c r="CC153" s="305">
        <v>0</v>
      </c>
      <c r="CD153" s="305">
        <v>0</v>
      </c>
      <c r="CE153" s="305">
        <v>10.192885365553467</v>
      </c>
      <c r="CF153" s="305">
        <v>0</v>
      </c>
      <c r="CG153" s="1492"/>
      <c r="CH153" s="1492"/>
      <c r="CI153" s="1492"/>
      <c r="CJ153" s="1492"/>
      <c r="CK153" s="1492"/>
      <c r="CL153" s="1492"/>
      <c r="CM153" s="1492"/>
      <c r="CN153" s="1492"/>
      <c r="CO153" s="1492"/>
      <c r="CP153" s="1492"/>
      <c r="CQ153" s="1492"/>
      <c r="CR153" s="1492"/>
      <c r="CS153" s="1492"/>
      <c r="CT153" s="1492"/>
      <c r="CU153" s="1492"/>
      <c r="CV153" s="1492"/>
      <c r="CW153" s="1492"/>
      <c r="CX153" s="1492"/>
      <c r="CY153" s="1492"/>
      <c r="CZ153" s="1492"/>
    </row>
    <row r="154" s="398" customFormat="true" ht="15" customHeight="true" x14ac:dyDescent="0.2">
      <c r="A154" s="1690"/>
      <c r="B154" s="977" t="s">
        <v>180</v>
      </c>
      <c r="C154" s="880">
        <v>0</v>
      </c>
      <c r="D154" s="881">
        <v>7.0587217697478E-2</v>
      </c>
      <c r="E154" s="881">
        <v>0.34710503210471555</v>
      </c>
      <c r="F154" s="881">
        <v>1.1756267428505658</v>
      </c>
      <c r="G154" s="882">
        <v>12.786512462615526</v>
      </c>
      <c r="H154" s="883">
        <v>0.50881054536749637</v>
      </c>
      <c r="I154" s="881">
        <v>1.4707234443441386</v>
      </c>
      <c r="J154" s="881">
        <v>2.3005918253165474</v>
      </c>
      <c r="K154" s="881">
        <v>6.6082781005571176</v>
      </c>
      <c r="L154" s="884">
        <v>30.25256539235145</v>
      </c>
      <c r="M154" s="885">
        <v>0</v>
      </c>
      <c r="N154" s="881">
        <v>0</v>
      </c>
      <c r="O154" s="881">
        <v>2.3188025828438902E-2</v>
      </c>
      <c r="P154" s="881">
        <v>0.18015945124036423</v>
      </c>
      <c r="Q154" s="882">
        <v>1.8182326218851013</v>
      </c>
      <c r="R154" s="883">
        <v>1.4884525392860661</v>
      </c>
      <c r="S154" s="881">
        <v>0.90843294535216801</v>
      </c>
      <c r="T154" s="881">
        <v>1.218561425741834</v>
      </c>
      <c r="U154" s="881">
        <v>4.7902592072756081</v>
      </c>
      <c r="V154" s="881">
        <v>9.6663865183275171</v>
      </c>
      <c r="W154" s="881">
        <v>0</v>
      </c>
      <c r="X154" s="881">
        <v>1.4594351484039261</v>
      </c>
      <c r="Y154" s="881">
        <v>2.328024947858184</v>
      </c>
      <c r="Z154" s="881">
        <v>1.647566544649965</v>
      </c>
      <c r="AA154" s="881">
        <v>2.6928654145427595</v>
      </c>
      <c r="AB154" s="881">
        <v>1.0312294256971988</v>
      </c>
      <c r="AC154" s="881">
        <v>0.76676277666743553</v>
      </c>
      <c r="AD154" s="881">
        <v>0</v>
      </c>
      <c r="AE154" s="881">
        <v>0.26939587977656843</v>
      </c>
      <c r="AF154" s="1454">
        <v>5.5169203322513969</v>
      </c>
      <c r="AG154" s="557"/>
      <c r="AH154" s="557"/>
      <c r="AI154" s="557"/>
      <c r="AJ154" s="557"/>
      <c r="AK154" s="557"/>
      <c r="AL154" s="557"/>
      <c r="AM154" s="557"/>
      <c r="AN154" s="557"/>
      <c r="AO154" s="557"/>
      <c r="AP154" s="557"/>
      <c r="AQ154" s="557"/>
      <c r="AR154" s="557"/>
      <c r="AS154" s="557"/>
      <c r="AT154" s="557"/>
      <c r="AU154" s="557"/>
      <c r="AV154" s="557"/>
      <c r="AW154" s="557"/>
      <c r="AX154" s="557"/>
      <c r="AY154" s="557"/>
      <c r="AZ154" s="216"/>
      <c r="BA154" s="1824"/>
      <c r="BB154" s="159" t="s">
        <v>180</v>
      </c>
      <c r="BC154" s="340">
        <v>0</v>
      </c>
      <c r="BD154" s="306">
        <v>11.93555572677403</v>
      </c>
      <c r="BE154" s="306">
        <v>58.69433904083531</v>
      </c>
      <c r="BF154" s="306">
        <v>198.71524925119067</v>
      </c>
      <c r="BG154" s="341">
        <v>2161.8567491117569</v>
      </c>
      <c r="BH154" s="351">
        <v>27.172404520850058</v>
      </c>
      <c r="BI154" s="306">
        <v>78.55119733743264</v>
      </c>
      <c r="BJ154" s="306">
        <v>123.05814830654511</v>
      </c>
      <c r="BK154" s="306">
        <v>353.11533810079828</v>
      </c>
      <c r="BL154" s="341">
        <v>1615.5868847803988</v>
      </c>
      <c r="BM154" s="351">
        <v>0</v>
      </c>
      <c r="BN154" s="306">
        <v>0</v>
      </c>
      <c r="BO154" s="306">
        <v>2.6816287693092109</v>
      </c>
      <c r="BP154" s="306">
        <v>20.834707701063934</v>
      </c>
      <c r="BQ154" s="341">
        <v>210.20158361415741</v>
      </c>
      <c r="BR154" s="351">
        <v>44.924800124053156</v>
      </c>
      <c r="BS154" s="306">
        <v>36.279614615622677</v>
      </c>
      <c r="BT154" s="306">
        <v>153.16364302411952</v>
      </c>
      <c r="BU154" s="306">
        <v>245.97504098632459</v>
      </c>
      <c r="BV154" s="306">
        <v>1304.391127421869</v>
      </c>
      <c r="BW154" s="306">
        <v>0</v>
      </c>
      <c r="BX154" s="306">
        <v>126.06727134840378</v>
      </c>
      <c r="BY154" s="307">
        <v>35.812478408742436</v>
      </c>
      <c r="BZ154" s="307">
        <v>37.047627418883899</v>
      </c>
      <c r="CA154" s="307">
        <v>81.258277957758025</v>
      </c>
      <c r="CB154" s="307">
        <v>35.823132289499675</v>
      </c>
      <c r="CC154" s="307">
        <v>78.450204151568542</v>
      </c>
      <c r="CD154" s="307">
        <v>0</v>
      </c>
      <c r="CE154" s="307">
        <v>9.738226600739333</v>
      </c>
      <c r="CF154" s="307">
        <v>242.27044878296996</v>
      </c>
      <c r="CG154" s="1492"/>
      <c r="CH154" s="1492"/>
      <c r="CI154" s="1492"/>
      <c r="CJ154" s="1492"/>
      <c r="CK154" s="1492"/>
      <c r="CL154" s="1492"/>
      <c r="CM154" s="1492"/>
      <c r="CN154" s="1492"/>
      <c r="CO154" s="1492"/>
      <c r="CP154" s="1492"/>
      <c r="CQ154" s="1492"/>
      <c r="CR154" s="1492"/>
      <c r="CS154" s="1492"/>
      <c r="CT154" s="1492"/>
      <c r="CU154" s="1492"/>
      <c r="CV154" s="1492"/>
      <c r="CW154" s="1492"/>
      <c r="CX154" s="1492"/>
      <c r="CY154" s="1492"/>
      <c r="CZ154" s="1492"/>
    </row>
    <row r="155" s="398" customFormat="true" ht="15" customHeight="true" x14ac:dyDescent="0.2">
      <c r="A155" s="1690"/>
      <c r="B155" s="977" t="s">
        <v>181</v>
      </c>
      <c r="C155" s="880">
        <v>0.33394830828680094</v>
      </c>
      <c r="D155" s="881">
        <v>0.4368003384785541</v>
      </c>
      <c r="E155" s="881">
        <v>1.8652617499298738</v>
      </c>
      <c r="F155" s="881">
        <v>4.0667789654197586</v>
      </c>
      <c r="G155" s="882">
        <v>10.431684902756636</v>
      </c>
      <c r="H155" s="883">
        <v>2.0885446579541105</v>
      </c>
      <c r="I155" s="881">
        <v>4.7911837885096835</v>
      </c>
      <c r="J155" s="881">
        <v>8.0599966740313089</v>
      </c>
      <c r="K155" s="881">
        <v>13.877058187340049</v>
      </c>
      <c r="L155" s="884">
        <v>17.058460365417673</v>
      </c>
      <c r="M155" s="885">
        <v>0.41640554460067358</v>
      </c>
      <c r="N155" s="881">
        <v>0.21423307514992565</v>
      </c>
      <c r="O155" s="881">
        <v>0.36487645779842182</v>
      </c>
      <c r="P155" s="881">
        <v>1.2200998364246134</v>
      </c>
      <c r="Q155" s="882">
        <v>1.6399183795185026</v>
      </c>
      <c r="R155" s="883">
        <v>0.74521049383728366</v>
      </c>
      <c r="S155" s="881">
        <v>5.3081909378840848</v>
      </c>
      <c r="T155" s="881">
        <v>0.41602713388711127</v>
      </c>
      <c r="U155" s="881">
        <v>5.6561593198522058</v>
      </c>
      <c r="V155" s="881">
        <v>8.5659095188380192</v>
      </c>
      <c r="W155" s="881">
        <v>3.2490241913703</v>
      </c>
      <c r="X155" s="881">
        <v>1.1207111731313537</v>
      </c>
      <c r="Y155" s="881">
        <v>4.2369946259915867</v>
      </c>
      <c r="Z155" s="881">
        <v>5.4185791547286204</v>
      </c>
      <c r="AA155" s="881">
        <v>3.0547835778639563</v>
      </c>
      <c r="AB155" s="881">
        <v>1.9953825508811869</v>
      </c>
      <c r="AC155" s="881">
        <v>2.893620436797621</v>
      </c>
      <c r="AD155" s="881">
        <v>1.1978447409731559</v>
      </c>
      <c r="AE155" s="881">
        <v>2.5755669731264934</v>
      </c>
      <c r="AF155" s="1454">
        <v>2.497142406415751</v>
      </c>
      <c r="AG155" s="557"/>
      <c r="AH155" s="557"/>
      <c r="AI155" s="557"/>
      <c r="AJ155" s="557"/>
      <c r="AK155" s="557"/>
      <c r="AL155" s="557"/>
      <c r="AM155" s="557"/>
      <c r="AN155" s="557"/>
      <c r="AO155" s="557"/>
      <c r="AP155" s="557"/>
      <c r="AQ155" s="557"/>
      <c r="AR155" s="557"/>
      <c r="AS155" s="557"/>
      <c r="AT155" s="557"/>
      <c r="AU155" s="557"/>
      <c r="AV155" s="557"/>
      <c r="AW155" s="557"/>
      <c r="AX155" s="557"/>
      <c r="AY155" s="557"/>
      <c r="AZ155" s="216"/>
      <c r="BA155" s="1824"/>
      <c r="BB155" s="159" t="s">
        <v>181</v>
      </c>
      <c r="BC155" s="340">
        <v>56.447115062151816</v>
      </c>
      <c r="BD155" s="306">
        <v>73.858340807939385</v>
      </c>
      <c r="BE155" s="306">
        <v>315.40973314745105</v>
      </c>
      <c r="BF155" s="306">
        <v>687.40439997425983</v>
      </c>
      <c r="BG155" s="341">
        <v>1763.7184867701296</v>
      </c>
      <c r="BH155" s="351">
        <v>111.53617161138115</v>
      </c>
      <c r="BI155" s="306">
        <v>255.89666412026568</v>
      </c>
      <c r="BJ155" s="306">
        <v>431.1274408387211</v>
      </c>
      <c r="BK155" s="306">
        <v>741.52479951682369</v>
      </c>
      <c r="BL155" s="341">
        <v>910.97810990543962</v>
      </c>
      <c r="BM155" s="351">
        <v>48.081529490666092</v>
      </c>
      <c r="BN155" s="306">
        <v>24.809765218494224</v>
      </c>
      <c r="BO155" s="306">
        <v>42.196917224227519</v>
      </c>
      <c r="BP155" s="306">
        <v>141.09958308047601</v>
      </c>
      <c r="BQ155" s="341">
        <v>189.58709475543409</v>
      </c>
      <c r="BR155" s="351">
        <v>22.49210613194613</v>
      </c>
      <c r="BS155" s="306">
        <v>211.99046392787861</v>
      </c>
      <c r="BT155" s="306">
        <v>52.291357724738077</v>
      </c>
      <c r="BU155" s="306">
        <v>290.43814965434734</v>
      </c>
      <c r="BV155" s="306">
        <v>1155.8917443955108</v>
      </c>
      <c r="BW155" s="306">
        <v>173.88058159253418</v>
      </c>
      <c r="BX155" s="306">
        <v>96.808001178299051</v>
      </c>
      <c r="BY155" s="307">
        <v>65.178544886678239</v>
      </c>
      <c r="BZ155" s="307">
        <v>121.84363801024276</v>
      </c>
      <c r="CA155" s="307">
        <v>92.179301546346323</v>
      </c>
      <c r="CB155" s="307">
        <v>69.316149546497797</v>
      </c>
      <c r="CC155" s="307">
        <v>296.05651305942592</v>
      </c>
      <c r="CD155" s="307">
        <v>45.709234727141919</v>
      </c>
      <c r="CE155" s="307">
        <v>93.102592476500249</v>
      </c>
      <c r="CF155" s="307">
        <v>109.65969690384166</v>
      </c>
      <c r="CG155" s="1492"/>
      <c r="CH155" s="1492"/>
      <c r="CI155" s="1492"/>
      <c r="CJ155" s="1492"/>
      <c r="CK155" s="1492"/>
      <c r="CL155" s="1492"/>
      <c r="CM155" s="1492"/>
      <c r="CN155" s="1492"/>
      <c r="CO155" s="1492"/>
      <c r="CP155" s="1492"/>
      <c r="CQ155" s="1492"/>
      <c r="CR155" s="1492"/>
      <c r="CS155" s="1492"/>
      <c r="CT155" s="1492"/>
      <c r="CU155" s="1492"/>
      <c r="CV155" s="1492"/>
      <c r="CW155" s="1492"/>
      <c r="CX155" s="1492"/>
      <c r="CY155" s="1492"/>
      <c r="CZ155" s="1492"/>
    </row>
    <row r="156" s="398" customFormat="true" ht="15" customHeight="true" x14ac:dyDescent="0.2">
      <c r="A156" s="1690"/>
      <c r="B156" s="977" t="s">
        <v>182</v>
      </c>
      <c r="C156" s="880">
        <v>0</v>
      </c>
      <c r="D156" s="881">
        <v>0</v>
      </c>
      <c r="E156" s="881">
        <v>0.13524289583148516</v>
      </c>
      <c r="F156" s="881">
        <v>0.48003723903357487</v>
      </c>
      <c r="G156" s="882">
        <v>1.314939356356613</v>
      </c>
      <c r="H156" s="883">
        <v>0.2658075309815453</v>
      </c>
      <c r="I156" s="881">
        <v>0.15831627680454269</v>
      </c>
      <c r="J156" s="881">
        <v>1.0411443169761354</v>
      </c>
      <c r="K156" s="881">
        <v>1.3163204650746512</v>
      </c>
      <c r="L156" s="884">
        <v>2.5173909426032015</v>
      </c>
      <c r="M156" s="885">
        <v>0</v>
      </c>
      <c r="N156" s="881">
        <v>0</v>
      </c>
      <c r="O156" s="881">
        <v>0</v>
      </c>
      <c r="P156" s="881">
        <v>8.7886168091085487E-2</v>
      </c>
      <c r="Q156" s="882">
        <v>0.28588472872366677</v>
      </c>
      <c r="R156" s="883">
        <v>1.3756515836911838</v>
      </c>
      <c r="S156" s="881">
        <v>0</v>
      </c>
      <c r="T156" s="881">
        <v>0</v>
      </c>
      <c r="U156" s="881">
        <v>0</v>
      </c>
      <c r="V156" s="881">
        <v>1.6456890238120594E-2</v>
      </c>
      <c r="W156" s="881">
        <v>0.16571006266216465</v>
      </c>
      <c r="X156" s="881">
        <v>0.36861364314958062</v>
      </c>
      <c r="Y156" s="881">
        <v>0.3862069507726083</v>
      </c>
      <c r="Z156" s="881">
        <v>6.7456113094815375</v>
      </c>
      <c r="AA156" s="881">
        <v>0.24752112176878813</v>
      </c>
      <c r="AB156" s="881">
        <v>1.5507554905265977</v>
      </c>
      <c r="AC156" s="881">
        <v>8.8897715184110299E-2</v>
      </c>
      <c r="AD156" s="881">
        <v>9.0041370244565266E-2</v>
      </c>
      <c r="AE156" s="881">
        <v>0</v>
      </c>
      <c r="AF156" s="1454">
        <v>0.23646641474439176</v>
      </c>
      <c r="AG156" s="557"/>
      <c r="AH156" s="557"/>
      <c r="AI156" s="557"/>
      <c r="AJ156" s="557"/>
      <c r="AK156" s="557"/>
      <c r="AL156" s="557"/>
      <c r="AM156" s="557"/>
      <c r="AN156" s="557"/>
      <c r="AO156" s="557"/>
      <c r="AP156" s="557"/>
      <c r="AQ156" s="557"/>
      <c r="AR156" s="557"/>
      <c r="AS156" s="557"/>
      <c r="AT156" s="557"/>
      <c r="AU156" s="557"/>
      <c r="AV156" s="557"/>
      <c r="AW156" s="557"/>
      <c r="AX156" s="557"/>
      <c r="AY156" s="557"/>
      <c r="AZ156" s="216"/>
      <c r="BA156" s="1824"/>
      <c r="BB156" s="159" t="s">
        <v>182</v>
      </c>
      <c r="BC156" s="340">
        <v>0</v>
      </c>
      <c r="BD156" s="306">
        <v>0</v>
      </c>
      <c r="BE156" s="306">
        <v>22.869136562684023</v>
      </c>
      <c r="BF156" s="306">
        <v>81.140311059200997</v>
      </c>
      <c r="BG156" s="341">
        <v>222.3210222899769</v>
      </c>
      <c r="BH156" s="351">
        <v>14.195125911359161</v>
      </c>
      <c r="BI156" s="306">
        <v>8.4556570773555464</v>
      </c>
      <c r="BJ156" s="306">
        <v>55.690579422682752</v>
      </c>
      <c r="BK156" s="306">
        <v>70.337981997859472</v>
      </c>
      <c r="BL156" s="341">
        <v>134.43698866486696</v>
      </c>
      <c r="BM156" s="351">
        <v>0</v>
      </c>
      <c r="BN156" s="306">
        <v>0</v>
      </c>
      <c r="BO156" s="306">
        <v>0</v>
      </c>
      <c r="BP156" s="306">
        <v>10.163677845029365</v>
      </c>
      <c r="BQ156" s="341">
        <v>33.050458992708585</v>
      </c>
      <c r="BR156" s="351">
        <v>41.520217008267053</v>
      </c>
      <c r="BS156" s="306">
        <v>0</v>
      </c>
      <c r="BT156" s="306">
        <v>0</v>
      </c>
      <c r="BU156" s="306">
        <v>0</v>
      </c>
      <c r="BV156" s="306">
        <v>2.2207079730217707</v>
      </c>
      <c r="BW156" s="306">
        <v>8.8684356823086787</v>
      </c>
      <c r="BX156" s="306">
        <v>31.841165552633644</v>
      </c>
      <c r="BY156" s="307">
        <v>5.9410995997165017</v>
      </c>
      <c r="BZ156" s="307">
        <v>151.68364234986097</v>
      </c>
      <c r="CA156" s="307">
        <v>7.4690476562563042</v>
      </c>
      <c r="CB156" s="307">
        <v>53.870572058437688</v>
      </c>
      <c r="CC156" s="307">
        <v>9.0954387941373263</v>
      </c>
      <c r="CD156" s="307">
        <v>3.4359395561720469</v>
      </c>
      <c r="CE156" s="307">
        <v>0</v>
      </c>
      <c r="CF156" s="307">
        <v>10.384203681049847</v>
      </c>
      <c r="CG156" s="1492"/>
      <c r="CH156" s="1492"/>
      <c r="CI156" s="1492"/>
      <c r="CJ156" s="1492"/>
      <c r="CK156" s="1492"/>
      <c r="CL156" s="1492"/>
      <c r="CM156" s="1492"/>
      <c r="CN156" s="1492"/>
      <c r="CO156" s="1492"/>
      <c r="CP156" s="1492"/>
      <c r="CQ156" s="1492"/>
      <c r="CR156" s="1492"/>
      <c r="CS156" s="1492"/>
      <c r="CT156" s="1492"/>
      <c r="CU156" s="1492"/>
      <c r="CV156" s="1492"/>
      <c r="CW156" s="1492"/>
      <c r="CX156" s="1492"/>
      <c r="CY156" s="1492"/>
      <c r="CZ156" s="1492"/>
    </row>
    <row r="157" s="398" customFormat="true" ht="15" customHeight="true" x14ac:dyDescent="0.2">
      <c r="A157" s="1690"/>
      <c r="B157" s="977" t="s">
        <v>183</v>
      </c>
      <c r="C157" s="880">
        <v>0</v>
      </c>
      <c r="D157" s="881">
        <v>0</v>
      </c>
      <c r="E157" s="881">
        <v>1.3472599111722277E-2</v>
      </c>
      <c r="F157" s="881">
        <v>5.4184412243952561E-2</v>
      </c>
      <c r="G157" s="882">
        <v>7.9786852428967658E-2</v>
      </c>
      <c r="H157" s="883">
        <v>4.2659398349548981E-2</v>
      </c>
      <c r="I157" s="881">
        <v>0</v>
      </c>
      <c r="J157" s="881">
        <v>0.17122426172109287</v>
      </c>
      <c r="K157" s="881">
        <v>3.1630717827546846E-2</v>
      </c>
      <c r="L157" s="884">
        <v>0.16927777230089344</v>
      </c>
      <c r="M157" s="885">
        <v>0</v>
      </c>
      <c r="N157" s="881">
        <v>0</v>
      </c>
      <c r="O157" s="881">
        <v>0</v>
      </c>
      <c r="P157" s="881">
        <v>0</v>
      </c>
      <c r="Q157" s="882">
        <v>2.3870658935823606E-2</v>
      </c>
      <c r="R157" s="883">
        <v>0.19587726381720072</v>
      </c>
      <c r="S157" s="881">
        <v>0</v>
      </c>
      <c r="T157" s="881">
        <v>0</v>
      </c>
      <c r="U157" s="881">
        <v>0</v>
      </c>
      <c r="V157" s="881">
        <v>0</v>
      </c>
      <c r="W157" s="881">
        <v>4.2568520339568018E-2</v>
      </c>
      <c r="X157" s="881">
        <v>0</v>
      </c>
      <c r="Y157" s="881">
        <v>0</v>
      </c>
      <c r="Z157" s="881">
        <v>0.57991231389625553</v>
      </c>
      <c r="AA157" s="881">
        <v>0</v>
      </c>
      <c r="AB157" s="881">
        <v>0.10640976314869934</v>
      </c>
      <c r="AC157" s="881">
        <v>0</v>
      </c>
      <c r="AD157" s="881">
        <v>0</v>
      </c>
      <c r="AE157" s="881">
        <v>0</v>
      </c>
      <c r="AF157" s="1454">
        <v>0</v>
      </c>
      <c r="AG157" s="557"/>
      <c r="AH157" s="557"/>
      <c r="AI157" s="557"/>
      <c r="AJ157" s="557"/>
      <c r="AK157" s="557"/>
      <c r="AL157" s="557"/>
      <c r="AM157" s="557"/>
      <c r="AN157" s="557"/>
      <c r="AO157" s="557"/>
      <c r="AP157" s="557"/>
      <c r="AQ157" s="557"/>
      <c r="AR157" s="557"/>
      <c r="AS157" s="557"/>
      <c r="AT157" s="557"/>
      <c r="AU157" s="557"/>
      <c r="AV157" s="557"/>
      <c r="AW157" s="557"/>
      <c r="AX157" s="557"/>
      <c r="AY157" s="557"/>
      <c r="AZ157" s="216"/>
      <c r="BA157" s="1824"/>
      <c r="BB157" s="159" t="s">
        <v>183</v>
      </c>
      <c r="BC157" s="340">
        <v>0</v>
      </c>
      <c r="BD157" s="306">
        <v>0</v>
      </c>
      <c r="BE157" s="306">
        <v>2.278172964620472</v>
      </c>
      <c r="BF157" s="306">
        <v>9.1587479189854815</v>
      </c>
      <c r="BG157" s="341">
        <v>13.48981952023723</v>
      </c>
      <c r="BH157" s="351">
        <v>2.278172964620472</v>
      </c>
      <c r="BI157" s="306">
        <v>0</v>
      </c>
      <c r="BJ157" s="306">
        <v>9.1587479189854815</v>
      </c>
      <c r="BK157" s="306">
        <v>1.6901969696316981</v>
      </c>
      <c r="BL157" s="341">
        <v>9.0399919896812762</v>
      </c>
      <c r="BM157" s="351">
        <v>0</v>
      </c>
      <c r="BN157" s="306">
        <v>0</v>
      </c>
      <c r="BO157" s="306">
        <v>0</v>
      </c>
      <c r="BP157" s="306">
        <v>0</v>
      </c>
      <c r="BQ157" s="341">
        <v>2.7596305609242542</v>
      </c>
      <c r="BR157" s="351">
        <v>5.9120104226198276</v>
      </c>
      <c r="BS157" s="306">
        <v>0</v>
      </c>
      <c r="BT157" s="306">
        <v>0</v>
      </c>
      <c r="BU157" s="306">
        <v>0</v>
      </c>
      <c r="BV157" s="306">
        <v>0</v>
      </c>
      <c r="BW157" s="306">
        <v>2.278172964620472</v>
      </c>
      <c r="BX157" s="306">
        <v>0</v>
      </c>
      <c r="BY157" s="307">
        <v>0</v>
      </c>
      <c r="BZ157" s="307">
        <v>13.040065307599338</v>
      </c>
      <c r="CA157" s="307">
        <v>0</v>
      </c>
      <c r="CB157" s="307">
        <v>3.6964917090035452</v>
      </c>
      <c r="CC157" s="307">
        <v>0</v>
      </c>
      <c r="CD157" s="307">
        <v>0</v>
      </c>
      <c r="CE157" s="307">
        <v>0</v>
      </c>
      <c r="CF157" s="307">
        <v>0</v>
      </c>
      <c r="CG157" s="1492"/>
      <c r="CH157" s="1492"/>
      <c r="CI157" s="1492"/>
      <c r="CJ157" s="1492"/>
      <c r="CK157" s="1492"/>
      <c r="CL157" s="1492"/>
      <c r="CM157" s="1492"/>
      <c r="CN157" s="1492"/>
      <c r="CO157" s="1492"/>
      <c r="CP157" s="1492"/>
      <c r="CQ157" s="1492"/>
      <c r="CR157" s="1492"/>
      <c r="CS157" s="1492"/>
      <c r="CT157" s="1492"/>
      <c r="CU157" s="1492"/>
      <c r="CV157" s="1492"/>
      <c r="CW157" s="1492"/>
      <c r="CX157" s="1492"/>
      <c r="CY157" s="1492"/>
      <c r="CZ157" s="1492"/>
    </row>
    <row r="158" s="398" customFormat="true" ht="15" customHeight="true" x14ac:dyDescent="0.2">
      <c r="A158" s="1690"/>
      <c r="B158" s="977" t="s">
        <v>184</v>
      </c>
      <c r="C158" s="880">
        <v>1.5558957271538412</v>
      </c>
      <c r="D158" s="881">
        <v>5.4830727801614358</v>
      </c>
      <c r="E158" s="881">
        <v>9.1401857270482445</v>
      </c>
      <c r="F158" s="881">
        <v>11.377667440776998</v>
      </c>
      <c r="G158" s="882">
        <v>10.351780650141251</v>
      </c>
      <c r="H158" s="883">
        <v>9.205875349595031</v>
      </c>
      <c r="I158" s="881">
        <v>9.1077851866269839</v>
      </c>
      <c r="J158" s="881">
        <v>13.137008527834334</v>
      </c>
      <c r="K158" s="881">
        <v>15.047663127767585</v>
      </c>
      <c r="L158" s="884">
        <v>6.3841923106875145</v>
      </c>
      <c r="M158" s="885">
        <v>1.3109959834713654</v>
      </c>
      <c r="N158" s="881">
        <v>2.7888601482960635</v>
      </c>
      <c r="O158" s="881">
        <v>6.9979419330537365</v>
      </c>
      <c r="P158" s="881">
        <v>9.7658187199881219</v>
      </c>
      <c r="Q158" s="882">
        <v>10.1227186344616</v>
      </c>
      <c r="R158" s="883">
        <v>0.34054168861742939</v>
      </c>
      <c r="S158" s="881">
        <v>22.332319149606779</v>
      </c>
      <c r="T158" s="881">
        <v>9.9740995906557597</v>
      </c>
      <c r="U158" s="881">
        <v>7.8894095342573634</v>
      </c>
      <c r="V158" s="881">
        <v>6.9137106730190387</v>
      </c>
      <c r="W158" s="881">
        <v>7.1925743426506301</v>
      </c>
      <c r="X158" s="881">
        <v>6.1257764400776598</v>
      </c>
      <c r="Y158" s="881">
        <v>5.7731220278877089</v>
      </c>
      <c r="Z158" s="881">
        <v>9.5708278329928493</v>
      </c>
      <c r="AA158" s="881">
        <v>6.7809892190339864</v>
      </c>
      <c r="AB158" s="881">
        <v>6.9600074293989014</v>
      </c>
      <c r="AC158" s="881">
        <v>0.56544691645804335</v>
      </c>
      <c r="AD158" s="881">
        <v>16.369265663667871</v>
      </c>
      <c r="AE158" s="881">
        <v>7.1441764604457587</v>
      </c>
      <c r="AF158" s="1454">
        <v>7.0579486520088164</v>
      </c>
      <c r="AG158" s="557"/>
      <c r="AH158" s="557"/>
      <c r="AI158" s="557"/>
      <c r="AJ158" s="557"/>
      <c r="AK158" s="557"/>
      <c r="AL158" s="557"/>
      <c r="AM158" s="557"/>
      <c r="AN158" s="557"/>
      <c r="AO158" s="557"/>
      <c r="AP158" s="557"/>
      <c r="AQ158" s="557"/>
      <c r="AR158" s="557"/>
      <c r="AS158" s="557"/>
      <c r="AT158" s="557"/>
      <c r="AU158" s="557"/>
      <c r="AV158" s="557"/>
      <c r="AW158" s="557"/>
      <c r="AX158" s="557"/>
      <c r="AY158" s="557"/>
      <c r="AZ158" s="216"/>
      <c r="BA158" s="1824"/>
      <c r="BB158" s="159" t="s">
        <v>184</v>
      </c>
      <c r="BC158" s="340">
        <v>262.99227442091671</v>
      </c>
      <c r="BD158" s="306">
        <v>927.12990901627279</v>
      </c>
      <c r="BE158" s="306">
        <v>1545.575864188934</v>
      </c>
      <c r="BF158" s="306">
        <v>1923.1580390125091</v>
      </c>
      <c r="BG158" s="341">
        <v>1750.2088180231312</v>
      </c>
      <c r="BH158" s="351">
        <v>491.62850739865559</v>
      </c>
      <c r="BI158" s="306">
        <v>486.44592853466281</v>
      </c>
      <c r="BJ158" s="306">
        <v>702.69568288157711</v>
      </c>
      <c r="BK158" s="306">
        <v>804.07642840282426</v>
      </c>
      <c r="BL158" s="341">
        <v>340.93694975270728</v>
      </c>
      <c r="BM158" s="351">
        <v>151.37812850660413</v>
      </c>
      <c r="BN158" s="306">
        <v>322.97050984316388</v>
      </c>
      <c r="BO158" s="306">
        <v>809.29194026586072</v>
      </c>
      <c r="BP158" s="306">
        <v>1129.3772105304038</v>
      </c>
      <c r="BQ158" s="341">
        <v>1170.2636185453016</v>
      </c>
      <c r="BR158" s="351">
        <v>10.278303735760089</v>
      </c>
      <c r="BS158" s="306">
        <v>891.8742284349172</v>
      </c>
      <c r="BT158" s="306">
        <v>1253.6663289338928</v>
      </c>
      <c r="BU158" s="306">
        <v>405.11332468176448</v>
      </c>
      <c r="BV158" s="306">
        <v>932.94250569738676</v>
      </c>
      <c r="BW158" s="306">
        <v>384.93065492385892</v>
      </c>
      <c r="BX158" s="306">
        <v>529.14987112342169</v>
      </c>
      <c r="BY158" s="307">
        <v>88.809103255090406</v>
      </c>
      <c r="BZ158" s="307">
        <v>215.21222605447775</v>
      </c>
      <c r="CA158" s="307">
        <v>204.61902916243005</v>
      </c>
      <c r="CB158" s="307">
        <v>241.77865823668637</v>
      </c>
      <c r="CC158" s="307">
        <v>57.852868426668856</v>
      </c>
      <c r="CD158" s="307">
        <v>624.64406357343375</v>
      </c>
      <c r="CE158" s="307">
        <v>258.25045767288628</v>
      </c>
      <c r="CF158" s="307">
        <v>309.94328074908572</v>
      </c>
      <c r="CG158" s="1492"/>
      <c r="CH158" s="1492"/>
      <c r="CI158" s="1492"/>
      <c r="CJ158" s="1492"/>
      <c r="CK158" s="1492"/>
      <c r="CL158" s="1492"/>
      <c r="CM158" s="1492"/>
      <c r="CN158" s="1492"/>
      <c r="CO158" s="1492"/>
      <c r="CP158" s="1492"/>
      <c r="CQ158" s="1492"/>
      <c r="CR158" s="1492"/>
      <c r="CS158" s="1492"/>
      <c r="CT158" s="1492"/>
      <c r="CU158" s="1492"/>
      <c r="CV158" s="1492"/>
      <c r="CW158" s="1492"/>
      <c r="CX158" s="1492"/>
      <c r="CY158" s="1492"/>
      <c r="CZ158" s="1492"/>
    </row>
    <row r="159" s="398" customFormat="true" ht="15" customHeight="true" x14ac:dyDescent="0.2">
      <c r="A159" s="1690"/>
      <c r="B159" s="977" t="s">
        <v>185</v>
      </c>
      <c r="C159" s="880">
        <v>3.2272946953120689</v>
      </c>
      <c r="D159" s="881">
        <v>4.3502007958541924</v>
      </c>
      <c r="E159" s="881">
        <v>13.510146062806552</v>
      </c>
      <c r="F159" s="881">
        <v>32.494860128335077</v>
      </c>
      <c r="G159" s="882">
        <v>41.832388953265344</v>
      </c>
      <c r="H159" s="883">
        <v>11.973396474706103</v>
      </c>
      <c r="I159" s="881">
        <v>22.5682293713575</v>
      </c>
      <c r="J159" s="881">
        <v>38.516503598704972</v>
      </c>
      <c r="K159" s="881">
        <v>42.599768623692277</v>
      </c>
      <c r="L159" s="884">
        <v>25.873243618392312</v>
      </c>
      <c r="M159" s="885">
        <v>2.834055538257827</v>
      </c>
      <c r="N159" s="881">
        <v>3.9436053755251286</v>
      </c>
      <c r="O159" s="881">
        <v>4.3339224292837137</v>
      </c>
      <c r="P159" s="881">
        <v>17.831327197130932</v>
      </c>
      <c r="Q159" s="882">
        <v>45.157685090256308</v>
      </c>
      <c r="R159" s="883">
        <v>2.9776520731056051</v>
      </c>
      <c r="S159" s="881">
        <v>9.701939864242993</v>
      </c>
      <c r="T159" s="881">
        <v>33.564959807032501</v>
      </c>
      <c r="U159" s="881">
        <v>9.078230307381375</v>
      </c>
      <c r="V159" s="881">
        <v>35.964726014264855</v>
      </c>
      <c r="W159" s="881">
        <v>11.633249098658768</v>
      </c>
      <c r="X159" s="881">
        <v>7.6065219404207438</v>
      </c>
      <c r="Y159" s="881">
        <v>71.430306774540455</v>
      </c>
      <c r="Z159" s="881">
        <v>9.0300600866921759</v>
      </c>
      <c r="AA159" s="881">
        <v>40.648198363234172</v>
      </c>
      <c r="AB159" s="881">
        <v>12.382156880365427</v>
      </c>
      <c r="AC159" s="881">
        <v>3.1510592943672462</v>
      </c>
      <c r="AD159" s="881">
        <v>7.8283022929926478</v>
      </c>
      <c r="AE159" s="881">
        <v>19.754737633146068</v>
      </c>
      <c r="AF159" s="1454">
        <v>12.342428385653138</v>
      </c>
      <c r="AG159" s="557"/>
      <c r="AH159" s="557"/>
      <c r="AI159" s="557"/>
      <c r="AJ159" s="557"/>
      <c r="AK159" s="557"/>
      <c r="AL159" s="557"/>
      <c r="AM159" s="557"/>
      <c r="AN159" s="557"/>
      <c r="AO159" s="557"/>
      <c r="AP159" s="557"/>
      <c r="AQ159" s="557"/>
      <c r="AR159" s="557"/>
      <c r="AS159" s="557"/>
      <c r="AT159" s="557"/>
      <c r="AU159" s="557"/>
      <c r="AV159" s="557"/>
      <c r="AW159" s="557"/>
      <c r="AX159" s="557"/>
      <c r="AY159" s="557"/>
      <c r="AZ159" s="216"/>
      <c r="BA159" s="1824"/>
      <c r="BB159" s="159" t="s">
        <v>185</v>
      </c>
      <c r="BC159" s="340">
        <v>545.50800373960976</v>
      </c>
      <c r="BD159" s="306">
        <v>735.57317762688297</v>
      </c>
      <c r="BE159" s="306">
        <v>2284.5220326922517</v>
      </c>
      <c r="BF159" s="306">
        <v>5492.5802505374459</v>
      </c>
      <c r="BG159" s="341">
        <v>7072.7364208571589</v>
      </c>
      <c r="BH159" s="351">
        <v>639.42458634431034</v>
      </c>
      <c r="BI159" s="306">
        <v>1205.3669544218765</v>
      </c>
      <c r="BJ159" s="306">
        <v>2060.2392653667935</v>
      </c>
      <c r="BK159" s="306">
        <v>2276.3315150587705</v>
      </c>
      <c r="BL159" s="341">
        <v>1381.7166416958114</v>
      </c>
      <c r="BM159" s="351">
        <v>327.24282062960032</v>
      </c>
      <c r="BN159" s="306">
        <v>456.69849724511198</v>
      </c>
      <c r="BO159" s="306">
        <v>501.20571523893727</v>
      </c>
      <c r="BP159" s="306">
        <v>2062.1204578304064</v>
      </c>
      <c r="BQ159" s="341">
        <v>5220.5734316217422</v>
      </c>
      <c r="BR159" s="351">
        <v>89.872146200512773</v>
      </c>
      <c r="BS159" s="306">
        <v>387.46133228603998</v>
      </c>
      <c r="BT159" s="306">
        <v>4218.8529961659979</v>
      </c>
      <c r="BU159" s="306">
        <v>466.15808776064654</v>
      </c>
      <c r="BV159" s="306">
        <v>4853.1133556701907</v>
      </c>
      <c r="BW159" s="306">
        <v>622.58573649846585</v>
      </c>
      <c r="BX159" s="306">
        <v>657.05794911772671</v>
      </c>
      <c r="BY159" s="307">
        <v>1098.826849534651</v>
      </c>
      <c r="BZ159" s="307">
        <v>203.05237609263403</v>
      </c>
      <c r="CA159" s="307">
        <v>1226.575447567478</v>
      </c>
      <c r="CB159" s="307">
        <v>430.13478174828049</v>
      </c>
      <c r="CC159" s="307">
        <v>322.39599059726578</v>
      </c>
      <c r="CD159" s="307">
        <v>298.72461328729349</v>
      </c>
      <c r="CE159" s="307">
        <v>714.10190708663515</v>
      </c>
      <c r="CF159" s="307">
        <v>542.00631583954419</v>
      </c>
      <c r="CG159" s="1492"/>
      <c r="CH159" s="1492"/>
      <c r="CI159" s="1492"/>
      <c r="CJ159" s="1492"/>
      <c r="CK159" s="1492"/>
      <c r="CL159" s="1492"/>
      <c r="CM159" s="1492"/>
      <c r="CN159" s="1492"/>
      <c r="CO159" s="1492"/>
      <c r="CP159" s="1492"/>
      <c r="CQ159" s="1492"/>
      <c r="CR159" s="1492"/>
      <c r="CS159" s="1492"/>
      <c r="CT159" s="1492"/>
      <c r="CU159" s="1492"/>
      <c r="CV159" s="1492"/>
      <c r="CW159" s="1492"/>
      <c r="CX159" s="1492"/>
      <c r="CY159" s="1492"/>
      <c r="CZ159" s="1492"/>
    </row>
    <row r="160" s="398" customFormat="true" ht="15" customHeight="true" x14ac:dyDescent="0.2">
      <c r="A160" s="1690"/>
      <c r="B160" s="977" t="s">
        <v>186</v>
      </c>
      <c r="C160" s="880">
        <v>31.831857411682563</v>
      </c>
      <c r="D160" s="881">
        <v>31.49444713067102</v>
      </c>
      <c r="E160" s="881">
        <v>32.857354250223374</v>
      </c>
      <c r="F160" s="881">
        <v>33.158123347073342</v>
      </c>
      <c r="G160" s="882">
        <v>15.944799304039051</v>
      </c>
      <c r="H160" s="883">
        <v>44.066676891018922</v>
      </c>
      <c r="I160" s="881">
        <v>43.849907318978296</v>
      </c>
      <c r="J160" s="881">
        <v>30.815118884550241</v>
      </c>
      <c r="K160" s="881">
        <v>17.226815391112389</v>
      </c>
      <c r="L160" s="884">
        <v>4.2230397327661402</v>
      </c>
      <c r="M160" s="885">
        <v>32.31846783628523</v>
      </c>
      <c r="N160" s="881">
        <v>31.112378293111004</v>
      </c>
      <c r="O160" s="881">
        <v>29.183560392407315</v>
      </c>
      <c r="P160" s="881">
        <v>25.767834543879559</v>
      </c>
      <c r="Q160" s="882">
        <v>29.263527853901966</v>
      </c>
      <c r="R160" s="883">
        <v>61.741207923733199</v>
      </c>
      <c r="S160" s="881">
        <v>9.8867382283348331</v>
      </c>
      <c r="T160" s="881">
        <v>16.084783133023546</v>
      </c>
      <c r="U160" s="881">
        <v>24.069395735496997</v>
      </c>
      <c r="V160" s="881">
        <v>24.596727629041855</v>
      </c>
      <c r="W160" s="881">
        <v>13.652041868593759</v>
      </c>
      <c r="X160" s="881">
        <v>52.628851389138063</v>
      </c>
      <c r="Y160" s="881">
        <v>5.4470298971686297</v>
      </c>
      <c r="Z160" s="881">
        <v>3.5923269572306937</v>
      </c>
      <c r="AA160" s="881">
        <v>22.693606607052384</v>
      </c>
      <c r="AB160" s="881">
        <v>29.334173702851562</v>
      </c>
      <c r="AC160" s="881">
        <v>53.287237253784212</v>
      </c>
      <c r="AD160" s="881">
        <v>24.908884292705771</v>
      </c>
      <c r="AE160" s="881">
        <v>16.596977095554863</v>
      </c>
      <c r="AF160" s="1454">
        <v>35.974754651151066</v>
      </c>
      <c r="AG160" s="557"/>
      <c r="AH160" s="557"/>
      <c r="AI160" s="557"/>
      <c r="AJ160" s="557"/>
      <c r="AK160" s="557"/>
      <c r="AL160" s="557"/>
      <c r="AM160" s="557"/>
      <c r="AN160" s="557"/>
      <c r="AO160" s="557"/>
      <c r="AP160" s="557"/>
      <c r="AQ160" s="557"/>
      <c r="AR160" s="557"/>
      <c r="AS160" s="557"/>
      <c r="AT160" s="557"/>
      <c r="AU160" s="557"/>
      <c r="AV160" s="557"/>
      <c r="AW160" s="557"/>
      <c r="AX160" s="557"/>
      <c r="AY160" s="557"/>
      <c r="AZ160" s="216"/>
      <c r="BA160" s="1824"/>
      <c r="BB160" s="159" t="s">
        <v>186</v>
      </c>
      <c r="BC160" s="340">
        <v>5380.522893429712</v>
      </c>
      <c r="BD160" s="306">
        <v>5325.3795952562814</v>
      </c>
      <c r="BE160" s="306">
        <v>5556.0724045211609</v>
      </c>
      <c r="BF160" s="306">
        <v>5604.6911025848749</v>
      </c>
      <c r="BG160" s="341">
        <v>2695.838453953083</v>
      </c>
      <c r="BH160" s="351">
        <v>2353.3269529772074</v>
      </c>
      <c r="BI160" s="306">
        <v>2342.0193213668636</v>
      </c>
      <c r="BJ160" s="306">
        <v>1648.2938990088078</v>
      </c>
      <c r="BK160" s="306">
        <v>920.52008839032521</v>
      </c>
      <c r="BL160" s="341">
        <v>225.52426604748138</v>
      </c>
      <c r="BM160" s="351">
        <v>3731.7499358796435</v>
      </c>
      <c r="BN160" s="306">
        <v>3603.042155376203</v>
      </c>
      <c r="BO160" s="306">
        <v>3374.9951685482038</v>
      </c>
      <c r="BP160" s="306">
        <v>2979.9452491384232</v>
      </c>
      <c r="BQ160" s="341">
        <v>3383.0874130119482</v>
      </c>
      <c r="BR160" s="351">
        <v>1863.4866427932777</v>
      </c>
      <c r="BS160" s="306">
        <v>394.84152855165473</v>
      </c>
      <c r="BT160" s="306">
        <v>2021.7314694718887</v>
      </c>
      <c r="BU160" s="306">
        <v>1235.939506898234</v>
      </c>
      <c r="BV160" s="306">
        <v>3319.1051508341384</v>
      </c>
      <c r="BW160" s="306">
        <v>730.6270560686504</v>
      </c>
      <c r="BX160" s="306">
        <v>4546.1257364434723</v>
      </c>
      <c r="BY160" s="307">
        <v>83.792762085129183</v>
      </c>
      <c r="BZ160" s="307">
        <v>80.778036620409026</v>
      </c>
      <c r="CA160" s="307">
        <v>684.78854664669143</v>
      </c>
      <c r="CB160" s="307">
        <v>1019.0186189168868</v>
      </c>
      <c r="CC160" s="307">
        <v>5452.005194359589</v>
      </c>
      <c r="CD160" s="307">
        <v>950.51219910312409</v>
      </c>
      <c r="CE160" s="307">
        <v>599.95395615494351</v>
      </c>
      <c r="CF160" s="307">
        <v>1579.798044797006</v>
      </c>
      <c r="CG160" s="1492"/>
      <c r="CH160" s="1492"/>
      <c r="CI160" s="1492"/>
      <c r="CJ160" s="1492"/>
      <c r="CK160" s="1492"/>
      <c r="CL160" s="1492"/>
      <c r="CM160" s="1492"/>
      <c r="CN160" s="1492"/>
      <c r="CO160" s="1492"/>
      <c r="CP160" s="1492"/>
      <c r="CQ160" s="1492"/>
      <c r="CR160" s="1492"/>
      <c r="CS160" s="1492"/>
      <c r="CT160" s="1492"/>
      <c r="CU160" s="1492"/>
      <c r="CV160" s="1492"/>
      <c r="CW160" s="1492"/>
      <c r="CX160" s="1492"/>
      <c r="CY160" s="1492"/>
      <c r="CZ160" s="1492"/>
    </row>
    <row r="161" s="398" customFormat="true" ht="15" customHeight="true" x14ac:dyDescent="0.2">
      <c r="A161" s="1690"/>
      <c r="B161" s="977" t="s">
        <v>187</v>
      </c>
      <c r="C161" s="880">
        <v>1.96586810216214</v>
      </c>
      <c r="D161" s="881">
        <v>1.5675496130852931</v>
      </c>
      <c r="E161" s="881">
        <v>0.44572472431699028</v>
      </c>
      <c r="F161" s="881">
        <v>0.66099383355147834</v>
      </c>
      <c r="G161" s="882">
        <v>0.70046188189547776</v>
      </c>
      <c r="H161" s="883">
        <v>0.93369202647332128</v>
      </c>
      <c r="I161" s="881">
        <v>1.2725960276332258</v>
      </c>
      <c r="J161" s="881">
        <v>0.89219212969433448</v>
      </c>
      <c r="K161" s="881">
        <v>1.0642959333122528</v>
      </c>
      <c r="L161" s="884">
        <v>7.7943979326280222E-2</v>
      </c>
      <c r="M161" s="885">
        <v>2.1586547419812705</v>
      </c>
      <c r="N161" s="881">
        <v>2.0903981591908423</v>
      </c>
      <c r="O161" s="881">
        <v>0.80206303833134585</v>
      </c>
      <c r="P161" s="881">
        <v>0.26748804493701828</v>
      </c>
      <c r="Q161" s="882">
        <v>0.52985469102020655</v>
      </c>
      <c r="R161" s="883">
        <v>0.33153073442784253</v>
      </c>
      <c r="S161" s="881">
        <v>0</v>
      </c>
      <c r="T161" s="881">
        <v>0.1819022611924398</v>
      </c>
      <c r="U161" s="881">
        <v>0.27225105672236588</v>
      </c>
      <c r="V161" s="881">
        <v>0.90723709194853863</v>
      </c>
      <c r="W161" s="881">
        <v>0.44035916283373455</v>
      </c>
      <c r="X161" s="881">
        <v>6.3709975718656695</v>
      </c>
      <c r="Y161" s="881">
        <v>7.8468312253046207E-2</v>
      </c>
      <c r="Z161" s="881">
        <v>1.6426706496421559</v>
      </c>
      <c r="AA161" s="881">
        <v>0.39797484060509314</v>
      </c>
      <c r="AB161" s="881">
        <v>0.33480312846098459</v>
      </c>
      <c r="AC161" s="881">
        <v>0.15576786227787445</v>
      </c>
      <c r="AD161" s="881">
        <v>0.19972141391331696</v>
      </c>
      <c r="AE161" s="881">
        <v>0.83492018081169539</v>
      </c>
      <c r="AF161" s="1454">
        <v>1.005983708233066</v>
      </c>
      <c r="AG161" s="557"/>
      <c r="AH161" s="557"/>
      <c r="AI161" s="557"/>
      <c r="AJ161" s="557"/>
      <c r="AK161" s="557"/>
      <c r="AL161" s="557"/>
      <c r="AM161" s="557"/>
      <c r="AN161" s="557"/>
      <c r="AO161" s="557"/>
      <c r="AP161" s="557"/>
      <c r="AQ161" s="557"/>
      <c r="AR161" s="557"/>
      <c r="AS161" s="557"/>
      <c r="AT161" s="557"/>
      <c r="AU161" s="557"/>
      <c r="AV161" s="557"/>
      <c r="AW161" s="557"/>
      <c r="AX161" s="557"/>
      <c r="AY161" s="557"/>
      <c r="AZ161" s="216"/>
      <c r="BA161" s="1824"/>
      <c r="BB161" s="159" t="s">
        <v>187</v>
      </c>
      <c r="BC161" s="340">
        <v>332.28969935209057</v>
      </c>
      <c r="BD161" s="306">
        <v>265.05614432414518</v>
      </c>
      <c r="BE161" s="306">
        <v>75.370610242411587</v>
      </c>
      <c r="BF161" s="306">
        <v>111.72725968209616</v>
      </c>
      <c r="BG161" s="341">
        <v>118.42934117482619</v>
      </c>
      <c r="BH161" s="351">
        <v>49.862680072601435</v>
      </c>
      <c r="BI161" s="306">
        <v>67.969231116750706</v>
      </c>
      <c r="BJ161" s="306">
        <v>47.723159843337733</v>
      </c>
      <c r="BK161" s="306">
        <v>56.870974951731682</v>
      </c>
      <c r="BL161" s="341">
        <v>4.1624658641005601</v>
      </c>
      <c r="BM161" s="351">
        <v>249.25561866923027</v>
      </c>
      <c r="BN161" s="306">
        <v>242.083476169134</v>
      </c>
      <c r="BO161" s="306">
        <v>92.75629302391954</v>
      </c>
      <c r="BP161" s="306">
        <v>30.933904335423549</v>
      </c>
      <c r="BQ161" s="341">
        <v>61.25525072934019</v>
      </c>
      <c r="BR161" s="351">
        <v>10.006333145358624</v>
      </c>
      <c r="BS161" s="306">
        <v>0</v>
      </c>
      <c r="BT161" s="306">
        <v>22.863691899321314</v>
      </c>
      <c r="BU161" s="306">
        <v>13.979820702425128</v>
      </c>
      <c r="BV161" s="306">
        <v>122.42341137114421</v>
      </c>
      <c r="BW161" s="306">
        <v>23.567047468131442</v>
      </c>
      <c r="BX161" s="306">
        <v>550.3322847409712</v>
      </c>
      <c r="BY161" s="307">
        <v>1.2070939106206959</v>
      </c>
      <c r="BZ161" s="307">
        <v>36.937536998123491</v>
      </c>
      <c r="CA161" s="307">
        <v>12.009048073267387</v>
      </c>
      <c r="CB161" s="307">
        <v>11.630483443281735</v>
      </c>
      <c r="CC161" s="307">
        <v>15.93715940289156</v>
      </c>
      <c r="CD161" s="307">
        <v>7.6212823551604671</v>
      </c>
      <c r="CE161" s="307">
        <v>30.181018065376268</v>
      </c>
      <c r="CF161" s="307">
        <v>44.176843199495984</v>
      </c>
      <c r="CG161" s="1492"/>
      <c r="CH161" s="1492"/>
      <c r="CI161" s="1492"/>
      <c r="CJ161" s="1492"/>
      <c r="CK161" s="1492"/>
      <c r="CL161" s="1492"/>
      <c r="CM161" s="1492"/>
      <c r="CN161" s="1492"/>
      <c r="CO161" s="1492"/>
      <c r="CP161" s="1492"/>
      <c r="CQ161" s="1492"/>
      <c r="CR161" s="1492"/>
      <c r="CS161" s="1492"/>
      <c r="CT161" s="1492"/>
      <c r="CU161" s="1492"/>
      <c r="CV161" s="1492"/>
      <c r="CW161" s="1492"/>
      <c r="CX161" s="1492"/>
      <c r="CY161" s="1492"/>
      <c r="CZ161" s="1492"/>
    </row>
    <row r="162" s="398" customFormat="true" ht="15" customHeight="true" x14ac:dyDescent="0.2">
      <c r="A162" s="1690"/>
      <c r="B162" s="977" t="s">
        <v>188</v>
      </c>
      <c r="C162" s="880">
        <v>0</v>
      </c>
      <c r="D162" s="881">
        <v>8.4396301792648856E-2</v>
      </c>
      <c r="E162" s="881">
        <v>0.17567226941205524</v>
      </c>
      <c r="F162" s="881">
        <v>2.6233442563316053E-2</v>
      </c>
      <c r="G162" s="882">
        <v>9.8750392007942436E-4</v>
      </c>
      <c r="H162" s="883">
        <v>0</v>
      </c>
      <c r="I162" s="881">
        <v>0</v>
      </c>
      <c r="J162" s="881">
        <v>0</v>
      </c>
      <c r="K162" s="881">
        <v>3.1245347866570637E-3</v>
      </c>
      <c r="L162" s="884">
        <v>0</v>
      </c>
      <c r="M162" s="885">
        <v>0</v>
      </c>
      <c r="N162" s="881">
        <v>0</v>
      </c>
      <c r="O162" s="881">
        <v>0.12339714641522467</v>
      </c>
      <c r="P162" s="881">
        <v>0.29520995788493931</v>
      </c>
      <c r="Q162" s="882">
        <v>0</v>
      </c>
      <c r="R162" s="883">
        <v>0</v>
      </c>
      <c r="S162" s="881">
        <v>0</v>
      </c>
      <c r="T162" s="881">
        <v>0</v>
      </c>
      <c r="U162" s="881">
        <v>0.19701562155272945</v>
      </c>
      <c r="V162" s="881">
        <v>0</v>
      </c>
      <c r="W162" s="881">
        <v>0.26927885182601752</v>
      </c>
      <c r="X162" s="881">
        <v>0.27648013465488019</v>
      </c>
      <c r="Y162" s="881">
        <v>1.0853426950965108E-2</v>
      </c>
      <c r="Z162" s="881">
        <v>0</v>
      </c>
      <c r="AA162" s="881">
        <v>0</v>
      </c>
      <c r="AB162" s="881">
        <v>0</v>
      </c>
      <c r="AC162" s="881">
        <v>0</v>
      </c>
      <c r="AD162" s="881">
        <v>0</v>
      </c>
      <c r="AE162" s="881">
        <v>0</v>
      </c>
      <c r="AF162" s="1454">
        <v>0</v>
      </c>
      <c r="AG162" s="557"/>
      <c r="AH162" s="557"/>
      <c r="AI162" s="557"/>
      <c r="AJ162" s="557"/>
      <c r="AK162" s="557"/>
      <c r="AL162" s="557"/>
      <c r="AM162" s="557"/>
      <c r="AN162" s="557"/>
      <c r="AO162" s="557"/>
      <c r="AP162" s="557"/>
      <c r="AQ162" s="557"/>
      <c r="AR162" s="557"/>
      <c r="AS162" s="557"/>
      <c r="AT162" s="557"/>
      <c r="AU162" s="557"/>
      <c r="AV162" s="557"/>
      <c r="AW162" s="557"/>
      <c r="AX162" s="557"/>
      <c r="AY162" s="557"/>
      <c r="AZ162" s="216"/>
      <c r="BA162" s="1824"/>
      <c r="BB162" s="159" t="s">
        <v>188</v>
      </c>
      <c r="BC162" s="340">
        <v>0</v>
      </c>
      <c r="BD162" s="306">
        <v>14.270526534945002</v>
      </c>
      <c r="BE162" s="306">
        <v>29.705612962227217</v>
      </c>
      <c r="BF162" s="306">
        <v>4.4342178411543394</v>
      </c>
      <c r="BG162" s="341">
        <v>0.16696046092628852</v>
      </c>
      <c r="BH162" s="351">
        <v>0</v>
      </c>
      <c r="BI162" s="306">
        <v>0</v>
      </c>
      <c r="BJ162" s="306">
        <v>0</v>
      </c>
      <c r="BK162" s="306">
        <v>0.16696046092628852</v>
      </c>
      <c r="BL162" s="341">
        <v>0</v>
      </c>
      <c r="BM162" s="351">
        <v>0</v>
      </c>
      <c r="BN162" s="306">
        <v>0</v>
      </c>
      <c r="BO162" s="306">
        <v>14.270526534945002</v>
      </c>
      <c r="BP162" s="306">
        <v>34.139830803381557</v>
      </c>
      <c r="BQ162" s="341">
        <v>0</v>
      </c>
      <c r="BR162" s="351">
        <v>0</v>
      </c>
      <c r="BS162" s="306">
        <v>0</v>
      </c>
      <c r="BT162" s="306">
        <v>0</v>
      </c>
      <c r="BU162" s="306">
        <v>10.11655601283011</v>
      </c>
      <c r="BV162" s="306">
        <v>0</v>
      </c>
      <c r="BW162" s="306">
        <v>14.411207983751602</v>
      </c>
      <c r="BX162" s="306">
        <v>23.882593341744844</v>
      </c>
      <c r="BY162" s="307">
        <v>0.16696046092628852</v>
      </c>
      <c r="BZ162" s="307">
        <v>0</v>
      </c>
      <c r="CA162" s="307">
        <v>0</v>
      </c>
      <c r="CB162" s="307">
        <v>0</v>
      </c>
      <c r="CC162" s="307">
        <v>0</v>
      </c>
      <c r="CD162" s="307">
        <v>0</v>
      </c>
      <c r="CE162" s="307">
        <v>0</v>
      </c>
      <c r="CF162" s="307">
        <v>0</v>
      </c>
      <c r="CG162" s="1492"/>
      <c r="CH162" s="1492"/>
      <c r="CI162" s="1492"/>
      <c r="CJ162" s="1492"/>
      <c r="CK162" s="1492"/>
      <c r="CL162" s="1492"/>
      <c r="CM162" s="1492"/>
      <c r="CN162" s="1492"/>
      <c r="CO162" s="1492"/>
      <c r="CP162" s="1492"/>
      <c r="CQ162" s="1492"/>
      <c r="CR162" s="1492"/>
      <c r="CS162" s="1492"/>
      <c r="CT162" s="1492"/>
      <c r="CU162" s="1492"/>
      <c r="CV162" s="1492"/>
      <c r="CW162" s="1492"/>
      <c r="CX162" s="1492"/>
      <c r="CY162" s="1492"/>
      <c r="CZ162" s="1492"/>
    </row>
    <row r="163" s="398" customFormat="true" ht="15" customHeight="true" x14ac:dyDescent="0.2">
      <c r="A163" s="1690"/>
      <c r="B163" s="977" t="s">
        <v>189</v>
      </c>
      <c r="C163" s="880">
        <v>0</v>
      </c>
      <c r="D163" s="881">
        <v>0.16318577833107867</v>
      </c>
      <c r="E163" s="881">
        <v>0.13448546622010193</v>
      </c>
      <c r="F163" s="881">
        <v>2.6475182311301339E-2</v>
      </c>
      <c r="G163" s="882">
        <v>0</v>
      </c>
      <c r="H163" s="883">
        <v>0</v>
      </c>
      <c r="I163" s="881">
        <v>5.1429257074246511E-2</v>
      </c>
      <c r="J163" s="881">
        <v>0</v>
      </c>
      <c r="K163" s="881">
        <v>0</v>
      </c>
      <c r="L163" s="884">
        <v>0</v>
      </c>
      <c r="M163" s="885">
        <v>0</v>
      </c>
      <c r="N163" s="881">
        <v>4.2819973752611984E-2</v>
      </c>
      <c r="O163" s="881">
        <v>0.2227868364142615</v>
      </c>
      <c r="P163" s="881">
        <v>0.18451816789225181</v>
      </c>
      <c r="Q163" s="882">
        <v>0</v>
      </c>
      <c r="R163" s="883">
        <v>0</v>
      </c>
      <c r="S163" s="881">
        <v>0</v>
      </c>
      <c r="T163" s="881">
        <v>8.6145611590263071E-2</v>
      </c>
      <c r="U163" s="881">
        <v>0.19937839856398074</v>
      </c>
      <c r="V163" s="881">
        <v>0</v>
      </c>
      <c r="W163" s="881">
        <v>0</v>
      </c>
      <c r="X163" s="881">
        <v>0</v>
      </c>
      <c r="Y163" s="881">
        <v>0</v>
      </c>
      <c r="Z163" s="881">
        <v>0</v>
      </c>
      <c r="AA163" s="881">
        <v>5.5022759784160859E-2</v>
      </c>
      <c r="AB163" s="881">
        <v>0</v>
      </c>
      <c r="AC163" s="881">
        <v>0</v>
      </c>
      <c r="AD163" s="881">
        <v>8.9979663248748898E-2</v>
      </c>
      <c r="AE163" s="881">
        <v>0.61725014993541405</v>
      </c>
      <c r="AF163" s="1454">
        <v>0.14430240702222552</v>
      </c>
      <c r="AG163" s="557"/>
      <c r="AH163" s="557"/>
      <c r="AI163" s="557"/>
      <c r="AJ163" s="557"/>
      <c r="AK163" s="557"/>
      <c r="AL163" s="557"/>
      <c r="AM163" s="557"/>
      <c r="AN163" s="557"/>
      <c r="AO163" s="557"/>
      <c r="AP163" s="557"/>
      <c r="AQ163" s="557"/>
      <c r="AR163" s="557"/>
      <c r="AS163" s="557"/>
      <c r="AT163" s="557"/>
      <c r="AU163" s="557"/>
      <c r="AV163" s="557"/>
      <c r="AW163" s="557"/>
      <c r="AX163" s="557"/>
      <c r="AY163" s="557"/>
      <c r="AZ163" s="216"/>
      <c r="BA163" s="1824"/>
      <c r="BB163" s="159" t="s">
        <v>189</v>
      </c>
      <c r="BC163" s="340">
        <v>0</v>
      </c>
      <c r="BD163" s="306">
        <v>27.592997919751877</v>
      </c>
      <c r="BE163" s="306">
        <v>22.741057663508965</v>
      </c>
      <c r="BF163" s="306">
        <v>4.4750789176541286</v>
      </c>
      <c r="BG163" s="341">
        <v>0</v>
      </c>
      <c r="BH163" s="351">
        <v>0</v>
      </c>
      <c r="BI163" s="306">
        <v>2.7468316609029322</v>
      </c>
      <c r="BJ163" s="306">
        <v>0</v>
      </c>
      <c r="BK163" s="306">
        <v>0</v>
      </c>
      <c r="BL163" s="341">
        <v>0</v>
      </c>
      <c r="BM163" s="351">
        <v>0</v>
      </c>
      <c r="BN163" s="306">
        <v>4.9588677879030909</v>
      </c>
      <c r="BO163" s="306">
        <v>25.764659500212819</v>
      </c>
      <c r="BP163" s="306">
        <v>21.338775551896131</v>
      </c>
      <c r="BQ163" s="341">
        <v>0</v>
      </c>
      <c r="BR163" s="351">
        <v>0</v>
      </c>
      <c r="BS163" s="306">
        <v>0</v>
      </c>
      <c r="BT163" s="306">
        <v>10.827829785989701</v>
      </c>
      <c r="BU163" s="306">
        <v>10.23788225991531</v>
      </c>
      <c r="BV163" s="306">
        <v>0</v>
      </c>
      <c r="BW163" s="306">
        <v>0</v>
      </c>
      <c r="BX163" s="306">
        <v>0</v>
      </c>
      <c r="BY163" s="307">
        <v>0</v>
      </c>
      <c r="BZ163" s="307">
        <v>0</v>
      </c>
      <c r="CA163" s="307">
        <v>1.6603335184886931</v>
      </c>
      <c r="CB163" s="307">
        <v>0</v>
      </c>
      <c r="CC163" s="307">
        <v>0</v>
      </c>
      <c r="CD163" s="307">
        <v>3.4335848440298156</v>
      </c>
      <c r="CE163" s="307">
        <v>22.312597484403732</v>
      </c>
      <c r="CF163" s="307">
        <v>6.3369066080877197</v>
      </c>
      <c r="CG163" s="1492"/>
      <c r="CH163" s="1492"/>
      <c r="CI163" s="1492"/>
      <c r="CJ163" s="1492"/>
      <c r="CK163" s="1492"/>
      <c r="CL163" s="1492"/>
      <c r="CM163" s="1492"/>
      <c r="CN163" s="1492"/>
      <c r="CO163" s="1492"/>
      <c r="CP163" s="1492"/>
      <c r="CQ163" s="1492"/>
      <c r="CR163" s="1492"/>
      <c r="CS163" s="1492"/>
      <c r="CT163" s="1492"/>
      <c r="CU163" s="1492"/>
      <c r="CV163" s="1492"/>
      <c r="CW163" s="1492"/>
      <c r="CX163" s="1492"/>
      <c r="CY163" s="1492"/>
      <c r="CZ163" s="1492"/>
    </row>
    <row r="164" s="398" customFormat="true" ht="15" customHeight="true" x14ac:dyDescent="0.2">
      <c r="A164" s="1690"/>
      <c r="B164" s="977" t="s">
        <v>190</v>
      </c>
      <c r="C164" s="880">
        <v>54.883290270859909</v>
      </c>
      <c r="D164" s="881">
        <v>51.000345168241836</v>
      </c>
      <c r="E164" s="881">
        <v>37.042868851541947</v>
      </c>
      <c r="F164" s="881">
        <v>13.219994982110975</v>
      </c>
      <c r="G164" s="882">
        <v>1.0522951624313903</v>
      </c>
      <c r="H164" s="883">
        <v>25.118461996688556</v>
      </c>
      <c r="I164" s="881">
        <v>12.503804552899281</v>
      </c>
      <c r="J164" s="881">
        <v>2.9476139538873145</v>
      </c>
      <c r="K164" s="881">
        <v>3.7416904014429063E-2</v>
      </c>
      <c r="L164" s="884">
        <v>0.31394368282420265</v>
      </c>
      <c r="M164" s="885">
        <v>54.501168025974657</v>
      </c>
      <c r="N164" s="881">
        <v>54.438136681654171</v>
      </c>
      <c r="O164" s="881">
        <v>53.147190425962798</v>
      </c>
      <c r="P164" s="881">
        <v>40.547894092353573</v>
      </c>
      <c r="Q164" s="882">
        <v>8.2879274452441205</v>
      </c>
      <c r="R164" s="883">
        <v>30.088120478208545</v>
      </c>
      <c r="S164" s="881">
        <v>44.395915487295035</v>
      </c>
      <c r="T164" s="881">
        <v>35.619148587529125</v>
      </c>
      <c r="U164" s="881">
        <v>46.398546163311408</v>
      </c>
      <c r="V164" s="881">
        <v>5.9448494378676768</v>
      </c>
      <c r="W164" s="881">
        <v>33.562169310898568</v>
      </c>
      <c r="X164" s="881">
        <v>20.775450665944682</v>
      </c>
      <c r="Y164" s="881">
        <v>6.0657603682575809</v>
      </c>
      <c r="Z164" s="881">
        <v>59.798714562295217</v>
      </c>
      <c r="AA164" s="881">
        <v>20.441302854594625</v>
      </c>
      <c r="AB164" s="881">
        <v>45.084901080850813</v>
      </c>
      <c r="AC164" s="881">
        <v>38.969878858413956</v>
      </c>
      <c r="AD164" s="881">
        <v>46.329554507985897</v>
      </c>
      <c r="AE164" s="881">
        <v>49.131259190979627</v>
      </c>
      <c r="AF164" s="1454">
        <v>33.955028779517022</v>
      </c>
      <c r="AG164" s="557"/>
      <c r="AH164" s="557"/>
      <c r="AI164" s="557"/>
      <c r="AJ164" s="557"/>
      <c r="AK164" s="557"/>
      <c r="AL164" s="557"/>
      <c r="AM164" s="557"/>
      <c r="AN164" s="557"/>
      <c r="AO164" s="557"/>
      <c r="AP164" s="557"/>
      <c r="AQ164" s="557"/>
      <c r="AR164" s="557"/>
      <c r="AS164" s="557"/>
      <c r="AT164" s="557"/>
      <c r="AU164" s="557"/>
      <c r="AV164" s="557"/>
      <c r="AW164" s="557"/>
      <c r="AX164" s="557"/>
      <c r="AY164" s="557"/>
      <c r="AZ164" s="216"/>
      <c r="BA164" s="1824"/>
      <c r="BB164" s="159" t="s">
        <v>190</v>
      </c>
      <c r="BC164" s="340">
        <v>9276.8950284607654</v>
      </c>
      <c r="BD164" s="306">
        <v>8623.6216937901754</v>
      </c>
      <c r="BE164" s="306">
        <v>6263.8293954830369</v>
      </c>
      <c r="BF164" s="306">
        <v>2234.5651916695065</v>
      </c>
      <c r="BG164" s="341">
        <v>177.91492446522926</v>
      </c>
      <c r="BH164" s="351">
        <v>1341.4207243339529</v>
      </c>
      <c r="BI164" s="306">
        <v>667.82699540190038</v>
      </c>
      <c r="BJ164" s="306">
        <v>157.66721897223024</v>
      </c>
      <c r="BK164" s="306">
        <v>1.9993835777925788</v>
      </c>
      <c r="BL164" s="341">
        <v>16.765629293001112</v>
      </c>
      <c r="BM164" s="351">
        <v>6293.1427107428799</v>
      </c>
      <c r="BN164" s="306">
        <v>6304.3364758637599</v>
      </c>
      <c r="BO164" s="306">
        <v>6146.320342606411</v>
      </c>
      <c r="BP164" s="306">
        <v>4689.1990150478869</v>
      </c>
      <c r="BQ164" s="341">
        <v>958.14773802889238</v>
      </c>
      <c r="BR164" s="351">
        <v>908.12623373284816</v>
      </c>
      <c r="BS164" s="306">
        <v>1773.0166135293764</v>
      </c>
      <c r="BT164" s="306">
        <v>4477.0484637343216</v>
      </c>
      <c r="BU164" s="306">
        <v>2382.5191498806835</v>
      </c>
      <c r="BV164" s="306">
        <v>802.20347550877307</v>
      </c>
      <c r="BW164" s="306">
        <v>1796.1729970452604</v>
      </c>
      <c r="BX164" s="306">
        <v>1794.6014109317164</v>
      </c>
      <c r="BY164" s="307">
        <v>93.310818005058223</v>
      </c>
      <c r="BZ164" s="307">
        <v>1344.6500867755694</v>
      </c>
      <c r="CA164" s="307">
        <v>616.82439092835239</v>
      </c>
      <c r="CB164" s="307">
        <v>1566.1717319464506</v>
      </c>
      <c r="CC164" s="307">
        <v>3987.1457577686406</v>
      </c>
      <c r="CD164" s="307">
        <v>1767.9156650042858</v>
      </c>
      <c r="CE164" s="307">
        <v>1776.0157860552083</v>
      </c>
      <c r="CF164" s="307">
        <v>1491.1036530221534</v>
      </c>
      <c r="CG164" s="1492"/>
      <c r="CH164" s="1492"/>
      <c r="CI164" s="1492"/>
      <c r="CJ164" s="1492"/>
      <c r="CK164" s="1492"/>
      <c r="CL164" s="1492"/>
      <c r="CM164" s="1492"/>
      <c r="CN164" s="1492"/>
      <c r="CO164" s="1492"/>
      <c r="CP164" s="1492"/>
      <c r="CQ164" s="1492"/>
      <c r="CR164" s="1492"/>
      <c r="CS164" s="1492"/>
      <c r="CT164" s="1492"/>
      <c r="CU164" s="1492"/>
      <c r="CV164" s="1492"/>
      <c r="CW164" s="1492"/>
      <c r="CX164" s="1492"/>
      <c r="CY164" s="1492"/>
      <c r="CZ164" s="1492"/>
    </row>
    <row r="165" s="398" customFormat="true" ht="15" customHeight="true" x14ac:dyDescent="0.2">
      <c r="A165" s="1690"/>
      <c r="B165" s="977" t="s">
        <v>46</v>
      </c>
      <c r="C165" s="880">
        <v>6.1902948948490817</v>
      </c>
      <c r="D165" s="881">
        <v>5.3494148756865885</v>
      </c>
      <c r="E165" s="881">
        <v>4.2115834944771411</v>
      </c>
      <c r="F165" s="881">
        <v>3.1948328398306534</v>
      </c>
      <c r="G165" s="882">
        <v>0.72204218097838002</v>
      </c>
      <c r="H165" s="883">
        <v>5.7675327256142683</v>
      </c>
      <c r="I165" s="881">
        <v>4.1894395580857422</v>
      </c>
      <c r="J165" s="881">
        <v>2.0232356334246377</v>
      </c>
      <c r="K165" s="881">
        <v>0.36086833107462202</v>
      </c>
      <c r="L165" s="884">
        <v>1.8370826038031644E-2</v>
      </c>
      <c r="M165" s="885">
        <v>6.4433438369320486</v>
      </c>
      <c r="N165" s="881">
        <v>5.369568293320337</v>
      </c>
      <c r="O165" s="881">
        <v>4.8010733145047331</v>
      </c>
      <c r="P165" s="881">
        <v>3.6881696612705004</v>
      </c>
      <c r="Q165" s="882">
        <v>2.744587462543032</v>
      </c>
      <c r="R165" s="883">
        <v>0.71575522127542057</v>
      </c>
      <c r="S165" s="881">
        <v>7.4664633872838531</v>
      </c>
      <c r="T165" s="881">
        <v>2.7688644929978614</v>
      </c>
      <c r="U165" s="881">
        <v>1.4493546555862418</v>
      </c>
      <c r="V165" s="881">
        <v>1.5954472939727515</v>
      </c>
      <c r="W165" s="881">
        <v>29.697704305680254</v>
      </c>
      <c r="X165" s="881">
        <v>3.2671618932131525</v>
      </c>
      <c r="Y165" s="881">
        <v>3.9965424860747909</v>
      </c>
      <c r="Z165" s="881">
        <v>1.7505543417464904</v>
      </c>
      <c r="AA165" s="881">
        <v>2.987735241520058</v>
      </c>
      <c r="AB165" s="881">
        <v>1.0350440179396767</v>
      </c>
      <c r="AC165" s="881">
        <v>0.12132888604949768</v>
      </c>
      <c r="AD165" s="881">
        <v>2.9283808586762645</v>
      </c>
      <c r="AE165" s="881">
        <v>2.4673734906574403</v>
      </c>
      <c r="AF165" s="1454">
        <v>1.2690242630029986</v>
      </c>
      <c r="AG165" s="557"/>
      <c r="AH165" s="557"/>
      <c r="AI165" s="557"/>
      <c r="AJ165" s="557"/>
      <c r="AK165" s="557"/>
      <c r="AL165" s="557"/>
      <c r="AM165" s="557"/>
      <c r="AN165" s="557"/>
      <c r="AO165" s="557"/>
      <c r="AP165" s="557"/>
      <c r="AQ165" s="557"/>
      <c r="AR165" s="557"/>
      <c r="AS165" s="557"/>
      <c r="AT165" s="557"/>
      <c r="AU165" s="557"/>
      <c r="AV165" s="557"/>
      <c r="AW165" s="557"/>
      <c r="AX165" s="557"/>
      <c r="AY165" s="557"/>
      <c r="AZ165" s="216"/>
      <c r="BA165" s="1824"/>
      <c r="BB165" s="159" t="s">
        <v>46</v>
      </c>
      <c r="BC165" s="340">
        <v>1046.3424414119359</v>
      </c>
      <c r="BD165" s="306">
        <v>904.52976384522481</v>
      </c>
      <c r="BE165" s="306">
        <v>712.16515653697718</v>
      </c>
      <c r="BF165" s="306">
        <v>540.02004287812883</v>
      </c>
      <c r="BG165" s="341">
        <v>122.07799168501224</v>
      </c>
      <c r="BH165" s="351">
        <v>308.00802722050497</v>
      </c>
      <c r="BI165" s="306">
        <v>223.75756280079813</v>
      </c>
      <c r="BJ165" s="306">
        <v>108.22242689782584</v>
      </c>
      <c r="BK165" s="306">
        <v>19.28310836775211</v>
      </c>
      <c r="BL165" s="341">
        <v>0.98106277020493238</v>
      </c>
      <c r="BM165" s="351">
        <v>744.00024382732181</v>
      </c>
      <c r="BN165" s="306">
        <v>621.83548730147857</v>
      </c>
      <c r="BO165" s="306">
        <v>555.23037704867818</v>
      </c>
      <c r="BP165" s="306">
        <v>426.5218189523805</v>
      </c>
      <c r="BQ165" s="341">
        <v>317.29528117033425</v>
      </c>
      <c r="BR165" s="351">
        <v>21.603080652453237</v>
      </c>
      <c r="BS165" s="306">
        <v>298.18426953604586</v>
      </c>
      <c r="BT165" s="306">
        <v>348.02461642793895</v>
      </c>
      <c r="BU165" s="306">
        <v>74.422918548974181</v>
      </c>
      <c r="BV165" s="306">
        <v>215.29113186003221</v>
      </c>
      <c r="BW165" s="306">
        <v>1589.3553856417718</v>
      </c>
      <c r="BX165" s="306">
        <v>282.22027226171133</v>
      </c>
      <c r="BY165" s="307">
        <v>61.479621008294302</v>
      </c>
      <c r="BZ165" s="307">
        <v>39.363438909420267</v>
      </c>
      <c r="CA165" s="307">
        <v>90.156091503313846</v>
      </c>
      <c r="CB165" s="307">
        <v>35.955644647203584</v>
      </c>
      <c r="CC165" s="307">
        <v>12.413586274277117</v>
      </c>
      <c r="CD165" s="307">
        <v>111.74574088037215</v>
      </c>
      <c r="CE165" s="307">
        <v>89.191572568249953</v>
      </c>
      <c r="CF165" s="307">
        <v>55.728025637221464</v>
      </c>
      <c r="CG165" s="1492"/>
      <c r="CH165" s="1492"/>
      <c r="CI165" s="1492"/>
      <c r="CJ165" s="1492"/>
      <c r="CK165" s="1492"/>
      <c r="CL165" s="1492"/>
      <c r="CM165" s="1492"/>
      <c r="CN165" s="1492"/>
      <c r="CO165" s="1492"/>
      <c r="CP165" s="1492"/>
      <c r="CQ165" s="1492"/>
      <c r="CR165" s="1492"/>
      <c r="CS165" s="1492"/>
      <c r="CT165" s="1492"/>
      <c r="CU165" s="1492"/>
      <c r="CV165" s="1492"/>
      <c r="CW165" s="1492"/>
      <c r="CX165" s="1492"/>
      <c r="CY165" s="1492"/>
      <c r="CZ165" s="1492"/>
    </row>
    <row r="166" s="398" customFormat="true" ht="15" customHeight="true" x14ac:dyDescent="0.2">
      <c r="A166" s="1691"/>
      <c r="B166" s="979" t="s">
        <v>177</v>
      </c>
      <c r="C166" s="880">
        <v>0</v>
      </c>
      <c r="D166" s="881">
        <v>0</v>
      </c>
      <c r="E166" s="881">
        <v>0.12089687697602904</v>
      </c>
      <c r="F166" s="881">
        <v>3.0180173346353131E-2</v>
      </c>
      <c r="G166" s="882">
        <v>0</v>
      </c>
      <c r="H166" s="883">
        <v>2.8542403251040079E-2</v>
      </c>
      <c r="I166" s="881">
        <v>0</v>
      </c>
      <c r="J166" s="881">
        <v>9.5370193859040428E-2</v>
      </c>
      <c r="K166" s="881">
        <v>0</v>
      </c>
      <c r="L166" s="884">
        <v>0</v>
      </c>
      <c r="M166" s="885">
        <v>0</v>
      </c>
      <c r="N166" s="881">
        <v>0</v>
      </c>
      <c r="O166" s="881">
        <v>0</v>
      </c>
      <c r="P166" s="881">
        <v>0.16359415890731319</v>
      </c>
      <c r="Q166" s="882">
        <v>0</v>
      </c>
      <c r="R166" s="883">
        <v>0</v>
      </c>
      <c r="S166" s="881">
        <v>0</v>
      </c>
      <c r="T166" s="881">
        <v>0</v>
      </c>
      <c r="U166" s="881">
        <v>0</v>
      </c>
      <c r="V166" s="881">
        <v>0</v>
      </c>
      <c r="W166" s="881">
        <v>9.5320284486272805E-2</v>
      </c>
      <c r="X166" s="881">
        <v>0</v>
      </c>
      <c r="Y166" s="881">
        <v>0</v>
      </c>
      <c r="Z166" s="881">
        <v>0</v>
      </c>
      <c r="AA166" s="881">
        <v>0</v>
      </c>
      <c r="AB166" s="881">
        <v>0.18513652987882398</v>
      </c>
      <c r="AC166" s="881">
        <v>0</v>
      </c>
      <c r="AD166" s="881">
        <v>5.8025195591741095E-2</v>
      </c>
      <c r="AE166" s="881">
        <v>0.32636949874699339</v>
      </c>
      <c r="AF166" s="1454">
        <v>0</v>
      </c>
      <c r="AG166" s="557"/>
      <c r="AH166" s="557"/>
      <c r="AI166" s="557"/>
      <c r="AJ166" s="557"/>
      <c r="AK166" s="557"/>
      <c r="AL166" s="557"/>
      <c r="AM166" s="557"/>
      <c r="AN166" s="557"/>
      <c r="AO166" s="557"/>
      <c r="AP166" s="557"/>
      <c r="AQ166" s="557"/>
      <c r="AR166" s="557"/>
      <c r="AS166" s="557"/>
      <c r="AT166" s="557"/>
      <c r="AU166" s="557"/>
      <c r="AV166" s="557"/>
      <c r="AW166" s="557"/>
      <c r="AX166" s="557"/>
      <c r="AY166" s="557"/>
      <c r="AZ166" s="216"/>
      <c r="BA166" s="1824"/>
      <c r="BB166" s="159" t="s">
        <v>177</v>
      </c>
      <c r="BC166" s="340">
        <v>0</v>
      </c>
      <c r="BD166" s="306">
        <v>0</v>
      </c>
      <c r="BE166" s="306">
        <v>20.443271142403017</v>
      </c>
      <c r="BF166" s="306">
        <v>5.1013305927551666</v>
      </c>
      <c r="BG166" s="341">
        <v>0</v>
      </c>
      <c r="BH166" s="351">
        <v>1.5242721169906619</v>
      </c>
      <c r="BI166" s="306">
        <v>0</v>
      </c>
      <c r="BJ166" s="306">
        <v>5.1013305927551666</v>
      </c>
      <c r="BK166" s="306">
        <v>0</v>
      </c>
      <c r="BL166" s="341">
        <v>0</v>
      </c>
      <c r="BM166" s="351">
        <v>0</v>
      </c>
      <c r="BN166" s="306">
        <v>0</v>
      </c>
      <c r="BO166" s="306">
        <v>0</v>
      </c>
      <c r="BP166" s="306">
        <v>18.918999025412354</v>
      </c>
      <c r="BQ166" s="341">
        <v>0</v>
      </c>
      <c r="BR166" s="351">
        <v>0</v>
      </c>
      <c r="BS166" s="306">
        <v>0</v>
      </c>
      <c r="BT166" s="306">
        <v>0</v>
      </c>
      <c r="BU166" s="306">
        <v>0</v>
      </c>
      <c r="BV166" s="306">
        <v>0</v>
      </c>
      <c r="BW166" s="306">
        <v>5.1013305927551666</v>
      </c>
      <c r="BX166" s="306">
        <v>0</v>
      </c>
      <c r="BY166" s="307">
        <v>0</v>
      </c>
      <c r="BZ166" s="307">
        <v>0</v>
      </c>
      <c r="CA166" s="307">
        <v>0</v>
      </c>
      <c r="CB166" s="307">
        <v>6.4313238511246986</v>
      </c>
      <c r="CC166" s="307">
        <v>0</v>
      </c>
      <c r="CD166" s="307">
        <v>2.214216245785273</v>
      </c>
      <c r="CE166" s="307">
        <v>11.797731045493045</v>
      </c>
      <c r="CF166" s="307">
        <v>0</v>
      </c>
      <c r="CG166" s="1492"/>
      <c r="CH166" s="1492"/>
      <c r="CI166" s="1492"/>
      <c r="CJ166" s="1492"/>
      <c r="CK166" s="1492"/>
      <c r="CL166" s="1492"/>
      <c r="CM166" s="1492"/>
      <c r="CN166" s="1492"/>
      <c r="CO166" s="1492"/>
      <c r="CP166" s="1492"/>
      <c r="CQ166" s="1492"/>
      <c r="CR166" s="1492"/>
      <c r="CS166" s="1492"/>
      <c r="CT166" s="1492"/>
      <c r="CU166" s="1492"/>
      <c r="CV166" s="1492"/>
      <c r="CW166" s="1492"/>
      <c r="CX166" s="1492"/>
      <c r="CY166" s="1492"/>
      <c r="CZ166" s="1492"/>
    </row>
    <row r="167" s="239" customFormat="true" ht="15" customHeight="true" x14ac:dyDescent="0.2">
      <c r="A167" s="742"/>
      <c r="B167" s="980"/>
      <c r="C167" s="836"/>
      <c r="D167" s="796"/>
      <c r="E167" s="796"/>
      <c r="F167" s="796"/>
      <c r="G167" s="797"/>
      <c r="H167" s="837"/>
      <c r="I167" s="796"/>
      <c r="J167" s="796"/>
      <c r="K167" s="796"/>
      <c r="L167" s="838"/>
      <c r="M167" s="836"/>
      <c r="N167" s="796"/>
      <c r="O167" s="796"/>
      <c r="P167" s="796"/>
      <c r="Q167" s="797"/>
      <c r="R167" s="837"/>
      <c r="S167" s="796"/>
      <c r="T167" s="796"/>
      <c r="U167" s="796"/>
      <c r="V167" s="796"/>
      <c r="W167" s="796"/>
      <c r="X167" s="796"/>
      <c r="Y167" s="796"/>
      <c r="Z167" s="796"/>
      <c r="AA167" s="796"/>
      <c r="AB167" s="796"/>
      <c r="AC167" s="796"/>
      <c r="AD167" s="796"/>
      <c r="AE167" s="796"/>
      <c r="AF167" s="838"/>
      <c r="AG167" s="557"/>
      <c r="AH167" s="557"/>
      <c r="AI167" s="557"/>
      <c r="AJ167" s="557"/>
      <c r="AK167" s="557"/>
      <c r="AL167" s="557"/>
      <c r="AM167" s="557"/>
      <c r="AN167" s="557"/>
      <c r="AO167" s="557"/>
      <c r="AP167" s="557"/>
      <c r="AQ167" s="557"/>
      <c r="AR167" s="557"/>
      <c r="AS167" s="557"/>
      <c r="AT167" s="557"/>
      <c r="AU167" s="557"/>
      <c r="AV167" s="557"/>
      <c r="AW167" s="557"/>
      <c r="AX167" s="557"/>
      <c r="AY167" s="557"/>
      <c r="AZ167" s="216"/>
      <c r="BA167" s="1825"/>
      <c r="BB167" s="159" t="s">
        <v>191</v>
      </c>
      <c r="BC167" s="340">
        <v>16902.949846260039</v>
      </c>
      <c r="BD167" s="306">
        <v>16908.947704848371</v>
      </c>
      <c r="BE167" s="306">
        <v>16909.676787148463</v>
      </c>
      <c r="BF167" s="306">
        <v>16902.92011981301</v>
      </c>
      <c r="BG167" s="341">
        <v>16907.321331226714</v>
      </c>
      <c r="BH167" s="351">
        <v>5340.3776254724371</v>
      </c>
      <c r="BI167" s="306">
        <v>5340.9903567874471</v>
      </c>
      <c r="BJ167" s="306">
        <v>5348.977900050264</v>
      </c>
      <c r="BK167" s="306">
        <v>5343.5302317411333</v>
      </c>
      <c r="BL167" s="341">
        <v>5340.3301962248024</v>
      </c>
      <c r="BM167" s="351">
        <v>11546.803378128772</v>
      </c>
      <c r="BN167" s="306">
        <v>11580.735234805239</v>
      </c>
      <c r="BO167" s="306">
        <v>11564.713568760706</v>
      </c>
      <c r="BP167" s="306">
        <v>11564.593229842152</v>
      </c>
      <c r="BQ167" s="341">
        <v>11560.764067483582</v>
      </c>
      <c r="BR167" s="351">
        <v>3018.2218739471036</v>
      </c>
      <c r="BS167" s="306">
        <v>3993.6480508815457</v>
      </c>
      <c r="BT167" s="306">
        <v>12569.218078676404</v>
      </c>
      <c r="BU167" s="306">
        <v>5134.9004373861308</v>
      </c>
      <c r="BV167" s="306">
        <v>13494.092388595644</v>
      </c>
      <c r="BW167" s="306">
        <v>5351.7786064621068</v>
      </c>
      <c r="BX167" s="306">
        <v>8638.0865560401253</v>
      </c>
      <c r="BY167" s="307">
        <v>1538.3202160995063</v>
      </c>
      <c r="BZ167" s="307">
        <v>2248.6270760465632</v>
      </c>
      <c r="CA167" s="307">
        <v>3017.5395145603829</v>
      </c>
      <c r="CB167" s="307">
        <v>3473.8275883933575</v>
      </c>
      <c r="CC167" s="307">
        <v>10231.352712834465</v>
      </c>
      <c r="CD167" s="307">
        <v>3815.9565395767995</v>
      </c>
      <c r="CE167" s="307">
        <v>3614.838730575992</v>
      </c>
      <c r="CF167" s="307">
        <v>4391.4074192204616</v>
      </c>
      <c r="CG167" s="1492"/>
      <c r="CH167" s="1492"/>
      <c r="CI167" s="1492"/>
      <c r="CJ167" s="1492"/>
      <c r="CK167" s="1492"/>
      <c r="CL167" s="1492"/>
      <c r="CM167" s="1492"/>
      <c r="CN167" s="1492"/>
      <c r="CO167" s="1492"/>
      <c r="CP167" s="1492"/>
      <c r="CQ167" s="1492"/>
      <c r="CR167" s="1492"/>
      <c r="CS167" s="1492"/>
      <c r="CT167" s="1492"/>
      <c r="CU167" s="1492"/>
      <c r="CV167" s="1492"/>
      <c r="CW167" s="1492"/>
      <c r="CX167" s="1492"/>
      <c r="CY167" s="1492"/>
      <c r="CZ167" s="1492"/>
    </row>
    <row r="168" s="239" customFormat="true" ht="15" customHeight="true" x14ac:dyDescent="0.2">
      <c r="A168" s="640"/>
      <c r="B168" s="981"/>
      <c r="C168" s="836"/>
      <c r="D168" s="796"/>
      <c r="E168" s="796"/>
      <c r="F168" s="796"/>
      <c r="G168" s="797"/>
      <c r="H168" s="837"/>
      <c r="I168" s="796"/>
      <c r="J168" s="796"/>
      <c r="K168" s="796"/>
      <c r="L168" s="838"/>
      <c r="M168" s="836"/>
      <c r="N168" s="796"/>
      <c r="O168" s="796"/>
      <c r="P168" s="796"/>
      <c r="Q168" s="797"/>
      <c r="R168" s="837"/>
      <c r="S168" s="796"/>
      <c r="T168" s="796"/>
      <c r="U168" s="796"/>
      <c r="V168" s="796"/>
      <c r="W168" s="796"/>
      <c r="X168" s="796"/>
      <c r="Y168" s="796"/>
      <c r="Z168" s="796"/>
      <c r="AA168" s="796"/>
      <c r="AB168" s="796"/>
      <c r="AC168" s="796"/>
      <c r="AD168" s="796"/>
      <c r="AE168" s="796"/>
      <c r="AF168" s="838"/>
      <c r="AG168" s="557"/>
      <c r="AH168" s="557"/>
      <c r="AI168" s="557"/>
      <c r="AJ168" s="557"/>
      <c r="AK168" s="557"/>
      <c r="AL168" s="557"/>
      <c r="AM168" s="557"/>
      <c r="AN168" s="557"/>
      <c r="AO168" s="557"/>
      <c r="AP168" s="557"/>
      <c r="AQ168" s="557"/>
      <c r="AR168" s="557"/>
      <c r="AS168" s="557"/>
      <c r="AT168" s="557"/>
      <c r="AU168" s="557"/>
      <c r="AV168" s="557"/>
      <c r="AW168" s="557"/>
      <c r="AX168" s="557"/>
      <c r="AY168" s="557"/>
      <c r="AZ168" s="216"/>
      <c r="BA168" s="392"/>
      <c r="BB168" s="159"/>
      <c r="BC168" s="340"/>
      <c r="BD168" s="306"/>
      <c r="BE168" s="306"/>
      <c r="BF168" s="306"/>
      <c r="BG168" s="341"/>
      <c r="BH168" s="351"/>
      <c r="BI168" s="306"/>
      <c r="BJ168" s="306"/>
      <c r="BK168" s="306"/>
      <c r="BL168" s="341"/>
      <c r="BM168" s="351"/>
      <c r="BN168" s="306"/>
      <c r="BO168" s="306"/>
      <c r="BP168" s="306"/>
      <c r="BQ168" s="341"/>
      <c r="BR168" s="351"/>
      <c r="BS168" s="306"/>
      <c r="BT168" s="306"/>
      <c r="BU168" s="306"/>
      <c r="BV168" s="306"/>
      <c r="BW168" s="306"/>
      <c r="BX168" s="306"/>
      <c r="BY168" s="307"/>
      <c r="BZ168" s="307"/>
      <c r="CA168" s="307"/>
      <c r="CB168" s="307"/>
      <c r="CC168" s="307"/>
      <c r="CD168" s="307"/>
      <c r="CE168" s="307"/>
      <c r="CF168" s="307"/>
      <c r="CG168" s="1492"/>
      <c r="CH168" s="1492"/>
      <c r="CI168" s="1492"/>
      <c r="CJ168" s="1492"/>
      <c r="CK168" s="1492"/>
      <c r="CL168" s="1492"/>
      <c r="CM168" s="1492"/>
      <c r="CN168" s="1492"/>
      <c r="CO168" s="1492"/>
      <c r="CP168" s="1492"/>
      <c r="CQ168" s="1492"/>
      <c r="CR168" s="1492"/>
      <c r="CS168" s="1492"/>
      <c r="CT168" s="1492"/>
      <c r="CU168" s="1492"/>
      <c r="CV168" s="1492"/>
      <c r="CW168" s="1492"/>
      <c r="CX168" s="1492"/>
      <c r="CY168" s="1492"/>
      <c r="CZ168" s="1492"/>
    </row>
    <row r="169" s="239" customFormat="true" ht="15" customHeight="true" x14ac:dyDescent="0.2">
      <c r="A169" s="640"/>
      <c r="B169" s="981"/>
      <c r="C169" s="836"/>
      <c r="D169" s="796"/>
      <c r="E169" s="796"/>
      <c r="F169" s="796"/>
      <c r="G169" s="797"/>
      <c r="H169" s="837"/>
      <c r="I169" s="796"/>
      <c r="J169" s="796"/>
      <c r="K169" s="796"/>
      <c r="L169" s="838"/>
      <c r="M169" s="836"/>
      <c r="N169" s="796"/>
      <c r="O169" s="796"/>
      <c r="P169" s="796"/>
      <c r="Q169" s="797"/>
      <c r="R169" s="837"/>
      <c r="S169" s="796"/>
      <c r="T169" s="796"/>
      <c r="U169" s="796"/>
      <c r="V169" s="796"/>
      <c r="W169" s="796"/>
      <c r="X169" s="796"/>
      <c r="Y169" s="796"/>
      <c r="Z169" s="796"/>
      <c r="AA169" s="796"/>
      <c r="AB169" s="796"/>
      <c r="AC169" s="796"/>
      <c r="AD169" s="796"/>
      <c r="AE169" s="796"/>
      <c r="AF169" s="838"/>
      <c r="AG169" s="557"/>
      <c r="AH169" s="557"/>
      <c r="AI169" s="557"/>
      <c r="AJ169" s="557"/>
      <c r="AK169" s="557"/>
      <c r="AL169" s="557"/>
      <c r="AM169" s="557"/>
      <c r="AN169" s="557"/>
      <c r="AO169" s="557"/>
      <c r="AP169" s="557"/>
      <c r="AQ169" s="557"/>
      <c r="AR169" s="557"/>
      <c r="AS169" s="557"/>
      <c r="AT169" s="557"/>
      <c r="AU169" s="557"/>
      <c r="AV169" s="557"/>
      <c r="AW169" s="557"/>
      <c r="AX169" s="557"/>
      <c r="AY169" s="557"/>
      <c r="AZ169" s="216"/>
      <c r="BA169" s="392"/>
      <c r="BB169" s="159"/>
      <c r="BC169" s="340"/>
      <c r="BD169" s="306"/>
      <c r="BE169" s="306"/>
      <c r="BF169" s="306"/>
      <c r="BG169" s="341"/>
      <c r="BH169" s="351"/>
      <c r="BI169" s="306"/>
      <c r="BJ169" s="306"/>
      <c r="BK169" s="306"/>
      <c r="BL169" s="341"/>
      <c r="BM169" s="351"/>
      <c r="BN169" s="306"/>
      <c r="BO169" s="306"/>
      <c r="BP169" s="306"/>
      <c r="BQ169" s="341"/>
      <c r="BR169" s="351"/>
      <c r="BS169" s="306"/>
      <c r="BT169" s="306"/>
      <c r="BU169" s="306"/>
      <c r="BV169" s="306"/>
      <c r="BW169" s="306"/>
      <c r="BX169" s="306"/>
      <c r="BY169" s="307"/>
      <c r="BZ169" s="307"/>
      <c r="CA169" s="307"/>
      <c r="CB169" s="307"/>
      <c r="CC169" s="307"/>
      <c r="CD169" s="307"/>
      <c r="CE169" s="307"/>
      <c r="CF169" s="307"/>
      <c r="CG169" s="1492"/>
      <c r="CH169" s="1492"/>
      <c r="CI169" s="1492"/>
      <c r="CJ169" s="1492"/>
      <c r="CK169" s="1492"/>
      <c r="CL169" s="1492"/>
      <c r="CM169" s="1492"/>
      <c r="CN169" s="1492"/>
      <c r="CO169" s="1492"/>
      <c r="CP169" s="1492"/>
      <c r="CQ169" s="1492"/>
      <c r="CR169" s="1492"/>
      <c r="CS169" s="1492"/>
      <c r="CT169" s="1492"/>
      <c r="CU169" s="1492"/>
      <c r="CV169" s="1492"/>
      <c r="CW169" s="1492"/>
      <c r="CX169" s="1492"/>
      <c r="CY169" s="1492"/>
      <c r="CZ169" s="1492"/>
    </row>
    <row r="170" s="239" customFormat="true" ht="15" customHeight="true" x14ac:dyDescent="0.2">
      <c r="A170" s="640"/>
      <c r="B170" s="981"/>
      <c r="C170" s="836"/>
      <c r="D170" s="796"/>
      <c r="E170" s="796"/>
      <c r="F170" s="796"/>
      <c r="G170" s="797"/>
      <c r="H170" s="837"/>
      <c r="I170" s="796"/>
      <c r="J170" s="796"/>
      <c r="K170" s="796"/>
      <c r="L170" s="838"/>
      <c r="M170" s="836"/>
      <c r="N170" s="796"/>
      <c r="O170" s="796"/>
      <c r="P170" s="796"/>
      <c r="Q170" s="797"/>
      <c r="R170" s="837"/>
      <c r="S170" s="796"/>
      <c r="T170" s="796"/>
      <c r="U170" s="796"/>
      <c r="V170" s="796"/>
      <c r="W170" s="796"/>
      <c r="X170" s="796"/>
      <c r="Y170" s="796"/>
      <c r="Z170" s="796"/>
      <c r="AA170" s="796"/>
      <c r="AB170" s="796"/>
      <c r="AC170" s="796"/>
      <c r="AD170" s="796"/>
      <c r="AE170" s="796"/>
      <c r="AF170" s="838"/>
      <c r="AG170" s="557"/>
      <c r="AH170" s="557"/>
      <c r="AI170" s="557"/>
      <c r="AJ170" s="557"/>
      <c r="AK170" s="557"/>
      <c r="AL170" s="557"/>
      <c r="AM170" s="557"/>
      <c r="AN170" s="557"/>
      <c r="AO170" s="557"/>
      <c r="AP170" s="557"/>
      <c r="AQ170" s="557"/>
      <c r="AR170" s="557"/>
      <c r="AS170" s="557"/>
      <c r="AT170" s="557"/>
      <c r="AU170" s="557"/>
      <c r="AV170" s="557"/>
      <c r="AW170" s="557"/>
      <c r="AX170" s="557"/>
      <c r="AY170" s="557"/>
      <c r="AZ170" s="216"/>
      <c r="BA170" s="392"/>
      <c r="BB170" s="159"/>
      <c r="BC170" s="340"/>
      <c r="BD170" s="306"/>
      <c r="BE170" s="306"/>
      <c r="BF170" s="306"/>
      <c r="BG170" s="341"/>
      <c r="BH170" s="351"/>
      <c r="BI170" s="306"/>
      <c r="BJ170" s="306"/>
      <c r="BK170" s="306"/>
      <c r="BL170" s="341"/>
      <c r="BM170" s="351"/>
      <c r="BN170" s="306"/>
      <c r="BO170" s="306"/>
      <c r="BP170" s="306"/>
      <c r="BQ170" s="341"/>
      <c r="BR170" s="351"/>
      <c r="BS170" s="306"/>
      <c r="BT170" s="306"/>
      <c r="BU170" s="306"/>
      <c r="BV170" s="306"/>
      <c r="BW170" s="306"/>
      <c r="BX170" s="306"/>
      <c r="BY170" s="307"/>
      <c r="BZ170" s="307"/>
      <c r="CA170" s="307"/>
      <c r="CB170" s="307"/>
      <c r="CC170" s="307"/>
      <c r="CD170" s="307"/>
      <c r="CE170" s="307"/>
      <c r="CF170" s="307"/>
      <c r="CG170" s="1492"/>
      <c r="CH170" s="1492"/>
      <c r="CI170" s="1492"/>
      <c r="CJ170" s="1492"/>
      <c r="CK170" s="1492"/>
      <c r="CL170" s="1492"/>
      <c r="CM170" s="1492"/>
      <c r="CN170" s="1492"/>
      <c r="CO170" s="1492"/>
      <c r="CP170" s="1492"/>
      <c r="CQ170" s="1492"/>
      <c r="CR170" s="1492"/>
      <c r="CS170" s="1492"/>
      <c r="CT170" s="1492"/>
      <c r="CU170" s="1492"/>
      <c r="CV170" s="1492"/>
      <c r="CW170" s="1492"/>
      <c r="CX170" s="1492"/>
      <c r="CY170" s="1492"/>
      <c r="CZ170" s="1492"/>
    </row>
    <row r="171" s="239" customFormat="true" ht="15" customHeight="true" x14ac:dyDescent="0.2">
      <c r="A171" s="640"/>
      <c r="B171" s="981"/>
      <c r="C171" s="836"/>
      <c r="D171" s="796"/>
      <c r="E171" s="796"/>
      <c r="F171" s="796"/>
      <c r="G171" s="797"/>
      <c r="H171" s="837"/>
      <c r="I171" s="796"/>
      <c r="J171" s="796"/>
      <c r="K171" s="796"/>
      <c r="L171" s="838"/>
      <c r="M171" s="836"/>
      <c r="N171" s="796"/>
      <c r="O171" s="796"/>
      <c r="P171" s="796"/>
      <c r="Q171" s="797"/>
      <c r="R171" s="837"/>
      <c r="S171" s="796"/>
      <c r="T171" s="796"/>
      <c r="U171" s="796"/>
      <c r="V171" s="796"/>
      <c r="W171" s="796"/>
      <c r="X171" s="796"/>
      <c r="Y171" s="796"/>
      <c r="Z171" s="796"/>
      <c r="AA171" s="796"/>
      <c r="AB171" s="796"/>
      <c r="AC171" s="796"/>
      <c r="AD171" s="796"/>
      <c r="AE171" s="796"/>
      <c r="AF171" s="838"/>
      <c r="AG171" s="557"/>
      <c r="AH171" s="557"/>
      <c r="AI171" s="557"/>
      <c r="AJ171" s="557"/>
      <c r="AK171" s="557"/>
      <c r="AL171" s="557"/>
      <c r="AM171" s="557"/>
      <c r="AN171" s="557"/>
      <c r="AO171" s="557"/>
      <c r="AP171" s="557"/>
      <c r="AQ171" s="557"/>
      <c r="AR171" s="557"/>
      <c r="AS171" s="557"/>
      <c r="AT171" s="557"/>
      <c r="AU171" s="557"/>
      <c r="AV171" s="557"/>
      <c r="AW171" s="557"/>
      <c r="AX171" s="557"/>
      <c r="AY171" s="557"/>
      <c r="AZ171" s="216"/>
      <c r="BA171" s="392"/>
      <c r="BB171" s="159"/>
      <c r="BC171" s="340"/>
      <c r="BD171" s="306"/>
      <c r="BE171" s="306"/>
      <c r="BF171" s="306"/>
      <c r="BG171" s="341"/>
      <c r="BH171" s="351"/>
      <c r="BI171" s="306"/>
      <c r="BJ171" s="306"/>
      <c r="BK171" s="306"/>
      <c r="BL171" s="341"/>
      <c r="BM171" s="351"/>
      <c r="BN171" s="306"/>
      <c r="BO171" s="306"/>
      <c r="BP171" s="306"/>
      <c r="BQ171" s="341"/>
      <c r="BR171" s="351"/>
      <c r="BS171" s="306"/>
      <c r="BT171" s="306"/>
      <c r="BU171" s="306"/>
      <c r="BV171" s="306"/>
      <c r="BW171" s="306"/>
      <c r="BX171" s="306"/>
      <c r="BY171" s="307"/>
      <c r="BZ171" s="307"/>
      <c r="CA171" s="307"/>
      <c r="CB171" s="307"/>
      <c r="CC171" s="307"/>
      <c r="CD171" s="307"/>
      <c r="CE171" s="307"/>
      <c r="CF171" s="307"/>
      <c r="CG171" s="1492"/>
      <c r="CH171" s="1492"/>
      <c r="CI171" s="1492"/>
      <c r="CJ171" s="1492"/>
      <c r="CK171" s="1492"/>
      <c r="CL171" s="1492"/>
      <c r="CM171" s="1492"/>
      <c r="CN171" s="1492"/>
      <c r="CO171" s="1492"/>
      <c r="CP171" s="1492"/>
      <c r="CQ171" s="1492"/>
      <c r="CR171" s="1492"/>
      <c r="CS171" s="1492"/>
      <c r="CT171" s="1492"/>
      <c r="CU171" s="1492"/>
      <c r="CV171" s="1492"/>
      <c r="CW171" s="1492"/>
      <c r="CX171" s="1492"/>
      <c r="CY171" s="1492"/>
      <c r="CZ171" s="1492"/>
    </row>
    <row r="172" s="239" customFormat="true" ht="15" customHeight="true" x14ac:dyDescent="0.2">
      <c r="A172" s="640"/>
      <c r="B172" s="981"/>
      <c r="C172" s="836"/>
      <c r="D172" s="796"/>
      <c r="E172" s="796"/>
      <c r="F172" s="796"/>
      <c r="G172" s="797"/>
      <c r="H172" s="837"/>
      <c r="I172" s="796"/>
      <c r="J172" s="796"/>
      <c r="K172" s="796"/>
      <c r="L172" s="838"/>
      <c r="M172" s="836"/>
      <c r="N172" s="796"/>
      <c r="O172" s="796"/>
      <c r="P172" s="796"/>
      <c r="Q172" s="797"/>
      <c r="R172" s="837"/>
      <c r="S172" s="796"/>
      <c r="T172" s="796"/>
      <c r="U172" s="796"/>
      <c r="V172" s="796"/>
      <c r="W172" s="796"/>
      <c r="X172" s="796"/>
      <c r="Y172" s="796"/>
      <c r="Z172" s="796"/>
      <c r="AA172" s="796"/>
      <c r="AB172" s="796"/>
      <c r="AC172" s="796"/>
      <c r="AD172" s="796"/>
      <c r="AE172" s="796"/>
      <c r="AF172" s="838"/>
      <c r="AG172" s="557"/>
      <c r="AH172" s="557"/>
      <c r="AI172" s="557"/>
      <c r="AJ172" s="557"/>
      <c r="AK172" s="557"/>
      <c r="AL172" s="557"/>
      <c r="AM172" s="557"/>
      <c r="AN172" s="557"/>
      <c r="AO172" s="557"/>
      <c r="AP172" s="557"/>
      <c r="AQ172" s="557"/>
      <c r="AR172" s="557"/>
      <c r="AS172" s="557"/>
      <c r="AT172" s="557"/>
      <c r="AU172" s="557"/>
      <c r="AV172" s="557"/>
      <c r="AW172" s="557"/>
      <c r="AX172" s="557"/>
      <c r="AY172" s="557"/>
      <c r="AZ172" s="216"/>
      <c r="BA172" s="392"/>
      <c r="BB172" s="159"/>
      <c r="BC172" s="340"/>
      <c r="BD172" s="306"/>
      <c r="BE172" s="306"/>
      <c r="BF172" s="306"/>
      <c r="BG172" s="341"/>
      <c r="BH172" s="351"/>
      <c r="BI172" s="306"/>
      <c r="BJ172" s="306"/>
      <c r="BK172" s="306"/>
      <c r="BL172" s="341"/>
      <c r="BM172" s="351"/>
      <c r="BN172" s="306"/>
      <c r="BO172" s="306"/>
      <c r="BP172" s="306"/>
      <c r="BQ172" s="341"/>
      <c r="BR172" s="351"/>
      <c r="BS172" s="306"/>
      <c r="BT172" s="306"/>
      <c r="BU172" s="306"/>
      <c r="BV172" s="306"/>
      <c r="BW172" s="306"/>
      <c r="BX172" s="306"/>
      <c r="BY172" s="307"/>
      <c r="BZ172" s="307"/>
      <c r="CA172" s="307"/>
      <c r="CB172" s="307"/>
      <c r="CC172" s="307"/>
      <c r="CD172" s="307"/>
      <c r="CE172" s="307"/>
      <c r="CF172" s="307"/>
      <c r="CG172" s="1492"/>
      <c r="CH172" s="1492"/>
      <c r="CI172" s="1492"/>
      <c r="CJ172" s="1492"/>
      <c r="CK172" s="1492"/>
      <c r="CL172" s="1492"/>
      <c r="CM172" s="1492"/>
      <c r="CN172" s="1492"/>
      <c r="CO172" s="1492"/>
      <c r="CP172" s="1492"/>
      <c r="CQ172" s="1492"/>
      <c r="CR172" s="1492"/>
      <c r="CS172" s="1492"/>
      <c r="CT172" s="1492"/>
      <c r="CU172" s="1492"/>
      <c r="CV172" s="1492"/>
      <c r="CW172" s="1492"/>
      <c r="CX172" s="1492"/>
      <c r="CY172" s="1492"/>
      <c r="CZ172" s="1492"/>
    </row>
    <row r="173" s="398" customFormat="true" ht="15" customHeight="true" x14ac:dyDescent="0.2">
      <c r="A173" s="725"/>
      <c r="B173" s="752"/>
      <c r="C173" s="886"/>
      <c r="D173" s="887"/>
      <c r="E173" s="887"/>
      <c r="F173" s="887"/>
      <c r="G173" s="888"/>
      <c r="H173" s="889"/>
      <c r="I173" s="887"/>
      <c r="J173" s="887"/>
      <c r="K173" s="887"/>
      <c r="L173" s="890"/>
      <c r="M173" s="891"/>
      <c r="N173" s="887"/>
      <c r="O173" s="887"/>
      <c r="P173" s="887"/>
      <c r="Q173" s="888"/>
      <c r="R173" s="889"/>
      <c r="S173" s="887"/>
      <c r="T173" s="887"/>
      <c r="U173" s="887"/>
      <c r="V173" s="887"/>
      <c r="W173" s="887"/>
      <c r="X173" s="887"/>
      <c r="Y173" s="887"/>
      <c r="Z173" s="887"/>
      <c r="AA173" s="887"/>
      <c r="AB173" s="892"/>
      <c r="AC173" s="796"/>
      <c r="AD173" s="796"/>
      <c r="AE173" s="796"/>
      <c r="AF173" s="838"/>
      <c r="AG173" s="557"/>
      <c r="AH173" s="557"/>
      <c r="AI173" s="557"/>
      <c r="AJ173" s="557"/>
      <c r="AK173" s="557"/>
      <c r="AL173" s="557"/>
      <c r="AM173" s="557"/>
      <c r="AN173" s="557"/>
      <c r="AO173" s="557"/>
      <c r="AP173" s="557"/>
      <c r="AQ173" s="557"/>
      <c r="AR173" s="557"/>
      <c r="AS173" s="557"/>
      <c r="AT173" s="557"/>
      <c r="AU173" s="557"/>
      <c r="AV173" s="557"/>
      <c r="AW173" s="557"/>
      <c r="AX173" s="557"/>
      <c r="AY173" s="557"/>
      <c r="AZ173" s="216"/>
      <c r="BA173" s="392"/>
      <c r="BB173" s="159"/>
      <c r="BC173" s="340"/>
      <c r="BD173" s="306"/>
      <c r="BE173" s="306"/>
      <c r="BF173" s="306"/>
      <c r="BG173" s="341"/>
      <c r="BH173" s="351"/>
      <c r="BI173" s="306"/>
      <c r="BJ173" s="306"/>
      <c r="BK173" s="306"/>
      <c r="BL173" s="341"/>
      <c r="BM173" s="351"/>
      <c r="BN173" s="306"/>
      <c r="BO173" s="306"/>
      <c r="BP173" s="306"/>
      <c r="BQ173" s="341"/>
      <c r="BR173" s="351"/>
      <c r="BS173" s="306"/>
      <c r="BT173" s="306"/>
      <c r="BU173" s="306"/>
      <c r="BV173" s="306"/>
      <c r="BW173" s="306"/>
      <c r="BX173" s="306"/>
      <c r="BY173" s="307"/>
      <c r="BZ173" s="307"/>
      <c r="CA173" s="307"/>
      <c r="CB173" s="307"/>
      <c r="CC173" s="307"/>
      <c r="CD173" s="307"/>
      <c r="CE173" s="307"/>
      <c r="CF173" s="307"/>
      <c r="CG173" s="1492"/>
      <c r="CH173" s="1492"/>
      <c r="CI173" s="1492"/>
      <c r="CJ173" s="1492"/>
      <c r="CK173" s="1492"/>
      <c r="CL173" s="1492"/>
      <c r="CM173" s="1492"/>
      <c r="CN173" s="1492"/>
      <c r="CO173" s="1492"/>
      <c r="CP173" s="1492"/>
      <c r="CQ173" s="1492"/>
      <c r="CR173" s="1492"/>
      <c r="CS173" s="1492"/>
      <c r="CT173" s="1492"/>
      <c r="CU173" s="1492"/>
      <c r="CV173" s="1492"/>
      <c r="CW173" s="1492"/>
      <c r="CX173" s="1492"/>
      <c r="CY173" s="1492"/>
      <c r="CZ173" s="1492"/>
    </row>
    <row r="174" s="398" customFormat="true" ht="15" customHeight="true" x14ac:dyDescent="0.2">
      <c r="A174" s="726"/>
      <c r="B174" s="982"/>
      <c r="C174" s="651"/>
      <c r="D174" s="652"/>
      <c r="E174" s="652"/>
      <c r="F174" s="652"/>
      <c r="G174" s="711"/>
      <c r="H174" s="697"/>
      <c r="I174" s="652"/>
      <c r="J174" s="652"/>
      <c r="K174" s="652"/>
      <c r="L174" s="669"/>
      <c r="M174" s="682"/>
      <c r="N174" s="652"/>
      <c r="O174" s="652"/>
      <c r="P174" s="652"/>
      <c r="Q174" s="711"/>
      <c r="R174" s="697"/>
      <c r="S174" s="652"/>
      <c r="T174" s="652"/>
      <c r="U174" s="652"/>
      <c r="V174" s="652"/>
      <c r="W174" s="652"/>
      <c r="X174" s="652"/>
      <c r="Y174" s="652"/>
      <c r="Z174" s="652"/>
      <c r="AA174" s="652"/>
      <c r="AB174" s="652"/>
      <c r="AC174" s="652"/>
      <c r="AD174" s="652"/>
      <c r="AE174" s="652"/>
      <c r="AF174" s="1458"/>
      <c r="AG174" s="557"/>
      <c r="AH174" s="557"/>
      <c r="AI174" s="557"/>
      <c r="AJ174" s="557"/>
      <c r="AK174" s="557"/>
      <c r="AL174" s="557"/>
      <c r="AM174" s="557"/>
      <c r="AN174" s="557"/>
      <c r="AO174" s="557"/>
      <c r="AP174" s="557"/>
      <c r="AQ174" s="557"/>
      <c r="AR174" s="557"/>
      <c r="AS174" s="557"/>
      <c r="AT174" s="557"/>
      <c r="AU174" s="557"/>
      <c r="AV174" s="557"/>
      <c r="AW174" s="557"/>
      <c r="AX174" s="557"/>
      <c r="AY174" s="557"/>
      <c r="AZ174" s="216"/>
      <c r="BA174" s="392"/>
      <c r="BB174" s="159"/>
      <c r="BC174" s="340"/>
      <c r="BD174" s="306"/>
      <c r="BE174" s="306"/>
      <c r="BF174" s="306"/>
      <c r="BG174" s="341"/>
      <c r="BH174" s="351"/>
      <c r="BI174" s="306"/>
      <c r="BJ174" s="306"/>
      <c r="BK174" s="306"/>
      <c r="BL174" s="341"/>
      <c r="BM174" s="351"/>
      <c r="BN174" s="306"/>
      <c r="BO174" s="306"/>
      <c r="BP174" s="306"/>
      <c r="BQ174" s="341"/>
      <c r="BR174" s="351"/>
      <c r="BS174" s="306"/>
      <c r="BT174" s="306"/>
      <c r="BU174" s="306"/>
      <c r="BV174" s="306"/>
      <c r="BW174" s="306"/>
      <c r="BX174" s="306"/>
      <c r="BY174" s="307"/>
      <c r="BZ174" s="307"/>
      <c r="CA174" s="307"/>
      <c r="CB174" s="307"/>
      <c r="CC174" s="307"/>
      <c r="CD174" s="307"/>
      <c r="CE174" s="307"/>
      <c r="CF174" s="307"/>
      <c r="CG174" s="1492"/>
      <c r="CH174" s="1492"/>
      <c r="CI174" s="1492"/>
      <c r="CJ174" s="1492"/>
      <c r="CK174" s="1492"/>
      <c r="CL174" s="1492"/>
      <c r="CM174" s="1492"/>
      <c r="CN174" s="1492"/>
      <c r="CO174" s="1492"/>
      <c r="CP174" s="1492"/>
      <c r="CQ174" s="1492"/>
      <c r="CR174" s="1492"/>
      <c r="CS174" s="1492"/>
      <c r="CT174" s="1492"/>
      <c r="CU174" s="1492"/>
      <c r="CV174" s="1492"/>
      <c r="CW174" s="1492"/>
      <c r="CX174" s="1492"/>
      <c r="CY174" s="1492"/>
      <c r="CZ174" s="1492"/>
    </row>
    <row r="175" s="398" customFormat="true" ht="15" customHeight="true" x14ac:dyDescent="0.2">
      <c r="A175" s="727"/>
      <c r="B175" s="983"/>
      <c r="C175" s="653"/>
      <c r="D175" s="654"/>
      <c r="E175" s="654"/>
      <c r="F175" s="654"/>
      <c r="G175" s="712"/>
      <c r="H175" s="698"/>
      <c r="I175" s="654"/>
      <c r="J175" s="654"/>
      <c r="K175" s="654"/>
      <c r="L175" s="670"/>
      <c r="M175" s="683"/>
      <c r="N175" s="654"/>
      <c r="O175" s="654"/>
      <c r="P175" s="654"/>
      <c r="Q175" s="712"/>
      <c r="R175" s="698"/>
      <c r="S175" s="654"/>
      <c r="T175" s="654"/>
      <c r="U175" s="654"/>
      <c r="V175" s="654"/>
      <c r="W175" s="654"/>
      <c r="X175" s="654"/>
      <c r="Y175" s="654"/>
      <c r="Z175" s="654"/>
      <c r="AA175" s="654"/>
      <c r="AB175" s="654"/>
      <c r="AC175" s="654"/>
      <c r="AD175" s="654"/>
      <c r="AE175" s="654"/>
      <c r="AF175" s="1459"/>
      <c r="AG175" s="557"/>
      <c r="AH175" s="557"/>
      <c r="AI175" s="557"/>
      <c r="AJ175" s="557"/>
      <c r="AK175" s="557"/>
      <c r="AL175" s="557"/>
      <c r="AM175" s="557"/>
      <c r="AN175" s="557"/>
      <c r="AO175" s="557"/>
      <c r="AP175" s="557"/>
      <c r="AQ175" s="557"/>
      <c r="AR175" s="557"/>
      <c r="AS175" s="557"/>
      <c r="AT175" s="557"/>
      <c r="AU175" s="557"/>
      <c r="AV175" s="557"/>
      <c r="AW175" s="557"/>
      <c r="AX175" s="557"/>
      <c r="AY175" s="557"/>
      <c r="AZ175" s="216"/>
      <c r="BA175" s="392"/>
      <c r="BB175" s="159"/>
      <c r="BC175" s="340"/>
      <c r="BD175" s="306"/>
      <c r="BE175" s="306"/>
      <c r="BF175" s="306"/>
      <c r="BG175" s="341"/>
      <c r="BH175" s="351"/>
      <c r="BI175" s="306"/>
      <c r="BJ175" s="306"/>
      <c r="BK175" s="306"/>
      <c r="BL175" s="341"/>
      <c r="BM175" s="351"/>
      <c r="BN175" s="306"/>
      <c r="BO175" s="306"/>
      <c r="BP175" s="306"/>
      <c r="BQ175" s="341"/>
      <c r="BR175" s="351"/>
      <c r="BS175" s="306"/>
      <c r="BT175" s="306"/>
      <c r="BU175" s="306"/>
      <c r="BV175" s="306"/>
      <c r="BW175" s="306"/>
      <c r="BX175" s="306"/>
      <c r="BY175" s="307"/>
      <c r="BZ175" s="307"/>
      <c r="CA175" s="307"/>
      <c r="CB175" s="307"/>
      <c r="CC175" s="307"/>
      <c r="CD175" s="307"/>
      <c r="CE175" s="307"/>
      <c r="CF175" s="307"/>
      <c r="CG175" s="1492"/>
      <c r="CH175" s="1492"/>
      <c r="CI175" s="1492"/>
      <c r="CJ175" s="1492"/>
      <c r="CK175" s="1492"/>
      <c r="CL175" s="1492"/>
      <c r="CM175" s="1492"/>
      <c r="CN175" s="1492"/>
      <c r="CO175" s="1492"/>
      <c r="CP175" s="1492"/>
      <c r="CQ175" s="1492"/>
      <c r="CR175" s="1492"/>
      <c r="CS175" s="1492"/>
      <c r="CT175" s="1492"/>
      <c r="CU175" s="1492"/>
      <c r="CV175" s="1492"/>
      <c r="CW175" s="1492"/>
      <c r="CX175" s="1492"/>
      <c r="CY175" s="1492"/>
      <c r="CZ175" s="1492"/>
    </row>
    <row r="176" s="398" customFormat="true" ht="15" customHeight="true" x14ac:dyDescent="0.2">
      <c r="A176" s="728"/>
      <c r="B176" s="984"/>
      <c r="C176" s="893"/>
      <c r="D176" s="894"/>
      <c r="E176" s="894"/>
      <c r="F176" s="894"/>
      <c r="G176" s="895"/>
      <c r="H176" s="896"/>
      <c r="I176" s="894"/>
      <c r="J176" s="894"/>
      <c r="K176" s="894"/>
      <c r="L176" s="897"/>
      <c r="M176" s="898"/>
      <c r="N176" s="894"/>
      <c r="O176" s="894"/>
      <c r="P176" s="894"/>
      <c r="Q176" s="895"/>
      <c r="R176" s="896"/>
      <c r="S176" s="894"/>
      <c r="T176" s="894"/>
      <c r="U176" s="894"/>
      <c r="V176" s="894"/>
      <c r="W176" s="894"/>
      <c r="X176" s="894"/>
      <c r="Y176" s="894"/>
      <c r="Z176" s="894"/>
      <c r="AA176" s="894"/>
      <c r="AB176" s="894"/>
      <c r="AC176" s="894"/>
      <c r="AD176" s="894"/>
      <c r="AE176" s="894"/>
      <c r="AF176" s="1460"/>
      <c r="AG176" s="557"/>
      <c r="AH176" s="557"/>
      <c r="AI176" s="557"/>
      <c r="AJ176" s="557"/>
      <c r="AK176" s="557"/>
      <c r="AL176" s="557"/>
      <c r="AM176" s="557"/>
      <c r="AN176" s="557"/>
      <c r="AO176" s="557"/>
      <c r="AP176" s="557"/>
      <c r="AQ176" s="557"/>
      <c r="AR176" s="557"/>
      <c r="AS176" s="557"/>
      <c r="AT176" s="557"/>
      <c r="AU176" s="557"/>
      <c r="AV176" s="557"/>
      <c r="AW176" s="557"/>
      <c r="AX176" s="557"/>
      <c r="AY176" s="557"/>
      <c r="AZ176" s="216"/>
      <c r="BA176" s="392"/>
      <c r="BB176" s="159"/>
      <c r="BC176" s="340"/>
      <c r="BD176" s="306"/>
      <c r="BE176" s="306"/>
      <c r="BF176" s="306"/>
      <c r="BG176" s="341"/>
      <c r="BH176" s="351"/>
      <c r="BI176" s="306"/>
      <c r="BJ176" s="306"/>
      <c r="BK176" s="306"/>
      <c r="BL176" s="341"/>
      <c r="BM176" s="351"/>
      <c r="BN176" s="306"/>
      <c r="BO176" s="306"/>
      <c r="BP176" s="306"/>
      <c r="BQ176" s="341"/>
      <c r="BR176" s="351"/>
      <c r="BS176" s="306"/>
      <c r="BT176" s="306"/>
      <c r="BU176" s="306"/>
      <c r="BV176" s="306"/>
      <c r="BW176" s="306"/>
      <c r="BX176" s="306"/>
      <c r="BY176" s="307"/>
      <c r="BZ176" s="307"/>
      <c r="CA176" s="307"/>
      <c r="CB176" s="307"/>
      <c r="CC176" s="307"/>
      <c r="CD176" s="307"/>
      <c r="CE176" s="307"/>
      <c r="CF176" s="307"/>
      <c r="CG176" s="1492"/>
      <c r="CH176" s="1492"/>
      <c r="CI176" s="1492"/>
      <c r="CJ176" s="1492"/>
      <c r="CK176" s="1492"/>
      <c r="CL176" s="1492"/>
      <c r="CM176" s="1492"/>
      <c r="CN176" s="1492"/>
      <c r="CO176" s="1492"/>
      <c r="CP176" s="1492"/>
      <c r="CQ176" s="1492"/>
      <c r="CR176" s="1492"/>
      <c r="CS176" s="1492"/>
      <c r="CT176" s="1492"/>
      <c r="CU176" s="1492"/>
      <c r="CV176" s="1492"/>
      <c r="CW176" s="1492"/>
      <c r="CX176" s="1492"/>
      <c r="CY176" s="1492"/>
      <c r="CZ176" s="1492"/>
    </row>
    <row r="177" s="398" customFormat="true" ht="15" customHeight="true" x14ac:dyDescent="0.2">
      <c r="A177" s="729"/>
      <c r="B177" s="985"/>
      <c r="C177" s="899"/>
      <c r="D177" s="900"/>
      <c r="E177" s="900"/>
      <c r="F177" s="900"/>
      <c r="G177" s="901"/>
      <c r="H177" s="902"/>
      <c r="I177" s="900"/>
      <c r="J177" s="900"/>
      <c r="K177" s="900"/>
      <c r="L177" s="903"/>
      <c r="M177" s="904"/>
      <c r="N177" s="900"/>
      <c r="O177" s="900"/>
      <c r="P177" s="900"/>
      <c r="Q177" s="901"/>
      <c r="R177" s="902"/>
      <c r="S177" s="900"/>
      <c r="T177" s="900"/>
      <c r="U177" s="900"/>
      <c r="V177" s="900"/>
      <c r="W177" s="900"/>
      <c r="X177" s="900"/>
      <c r="Y177" s="900"/>
      <c r="Z177" s="900"/>
      <c r="AA177" s="900"/>
      <c r="AB177" s="900"/>
      <c r="AC177" s="900"/>
      <c r="AD177" s="900"/>
      <c r="AE177" s="900"/>
      <c r="AF177" s="1461"/>
      <c r="AG177" s="557"/>
      <c r="AH177" s="557"/>
      <c r="AI177" s="557"/>
      <c r="AJ177" s="557"/>
      <c r="AK177" s="557"/>
      <c r="AL177" s="557"/>
      <c r="AM177" s="557"/>
      <c r="AN177" s="557"/>
      <c r="AO177" s="557"/>
      <c r="AP177" s="557"/>
      <c r="AQ177" s="557"/>
      <c r="AR177" s="557"/>
      <c r="AS177" s="557"/>
      <c r="AT177" s="557"/>
      <c r="AU177" s="557"/>
      <c r="AV177" s="557"/>
      <c r="AW177" s="557"/>
      <c r="AX177" s="557"/>
      <c r="AY177" s="557"/>
      <c r="AZ177" s="216"/>
      <c r="BA177" s="392"/>
      <c r="BB177" s="159"/>
      <c r="BC177" s="340"/>
      <c r="BD177" s="306"/>
      <c r="BE177" s="306"/>
      <c r="BF177" s="306"/>
      <c r="BG177" s="341"/>
      <c r="BH177" s="351"/>
      <c r="BI177" s="306"/>
      <c r="BJ177" s="306"/>
      <c r="BK177" s="306"/>
      <c r="BL177" s="341"/>
      <c r="BM177" s="351"/>
      <c r="BN177" s="306"/>
      <c r="BO177" s="306"/>
      <c r="BP177" s="306"/>
      <c r="BQ177" s="341"/>
      <c r="BR177" s="351"/>
      <c r="BS177" s="306"/>
      <c r="BT177" s="306"/>
      <c r="BU177" s="306"/>
      <c r="BV177" s="306"/>
      <c r="BW177" s="306"/>
      <c r="BX177" s="306"/>
      <c r="BY177" s="307"/>
      <c r="BZ177" s="307"/>
      <c r="CA177" s="307"/>
      <c r="CB177" s="307"/>
      <c r="CC177" s="307"/>
      <c r="CD177" s="307"/>
      <c r="CE177" s="307"/>
      <c r="CF177" s="307"/>
      <c r="CG177" s="1492"/>
      <c r="CH177" s="1492"/>
      <c r="CI177" s="1492"/>
      <c r="CJ177" s="1492"/>
      <c r="CK177" s="1492"/>
      <c r="CL177" s="1492"/>
      <c r="CM177" s="1492"/>
      <c r="CN177" s="1492"/>
      <c r="CO177" s="1492"/>
      <c r="CP177" s="1492"/>
      <c r="CQ177" s="1492"/>
      <c r="CR177" s="1492"/>
      <c r="CS177" s="1492"/>
      <c r="CT177" s="1492"/>
      <c r="CU177" s="1492"/>
      <c r="CV177" s="1492"/>
      <c r="CW177" s="1492"/>
      <c r="CX177" s="1492"/>
      <c r="CY177" s="1492"/>
      <c r="CZ177" s="1492"/>
    </row>
    <row r="178" s="398" customFormat="true" ht="15" customHeight="true" x14ac:dyDescent="0.2">
      <c r="A178" s="729"/>
      <c r="B178" s="985"/>
      <c r="C178" s="899"/>
      <c r="D178" s="900"/>
      <c r="E178" s="900"/>
      <c r="F178" s="900"/>
      <c r="G178" s="901"/>
      <c r="H178" s="902"/>
      <c r="I178" s="900"/>
      <c r="J178" s="900"/>
      <c r="K178" s="900"/>
      <c r="L178" s="903"/>
      <c r="M178" s="904"/>
      <c r="N178" s="900"/>
      <c r="O178" s="900"/>
      <c r="P178" s="900"/>
      <c r="Q178" s="901"/>
      <c r="R178" s="902"/>
      <c r="S178" s="900"/>
      <c r="T178" s="900"/>
      <c r="U178" s="900"/>
      <c r="V178" s="900"/>
      <c r="W178" s="900"/>
      <c r="X178" s="900"/>
      <c r="Y178" s="900"/>
      <c r="Z178" s="900"/>
      <c r="AA178" s="900"/>
      <c r="AB178" s="900"/>
      <c r="AC178" s="900"/>
      <c r="AD178" s="900"/>
      <c r="AE178" s="900"/>
      <c r="AF178" s="1461"/>
      <c r="AG178" s="557"/>
      <c r="AH178" s="557"/>
      <c r="AI178" s="557"/>
      <c r="AJ178" s="557"/>
      <c r="AK178" s="557"/>
      <c r="AL178" s="557"/>
      <c r="AM178" s="557"/>
      <c r="AN178" s="557"/>
      <c r="AO178" s="557"/>
      <c r="AP178" s="557"/>
      <c r="AQ178" s="557"/>
      <c r="AR178" s="557"/>
      <c r="AS178" s="557"/>
      <c r="AT178" s="557"/>
      <c r="AU178" s="557"/>
      <c r="AV178" s="557"/>
      <c r="AW178" s="557"/>
      <c r="AX178" s="557"/>
      <c r="AY178" s="557"/>
      <c r="AZ178" s="216"/>
      <c r="BA178" s="392"/>
      <c r="BB178" s="159"/>
      <c r="BC178" s="340"/>
      <c r="BD178" s="306"/>
      <c r="BE178" s="306"/>
      <c r="BF178" s="306"/>
      <c r="BG178" s="341"/>
      <c r="BH178" s="351"/>
      <c r="BI178" s="306"/>
      <c r="BJ178" s="306"/>
      <c r="BK178" s="306"/>
      <c r="BL178" s="341"/>
      <c r="BM178" s="351"/>
      <c r="BN178" s="306"/>
      <c r="BO178" s="306"/>
      <c r="BP178" s="306"/>
      <c r="BQ178" s="341"/>
      <c r="BR178" s="351"/>
      <c r="BS178" s="306"/>
      <c r="BT178" s="306"/>
      <c r="BU178" s="306"/>
      <c r="BV178" s="306"/>
      <c r="BW178" s="306"/>
      <c r="BX178" s="306"/>
      <c r="BY178" s="307"/>
      <c r="BZ178" s="307"/>
      <c r="CA178" s="307"/>
      <c r="CB178" s="307"/>
      <c r="CC178" s="307"/>
      <c r="CD178" s="307"/>
      <c r="CE178" s="307"/>
      <c r="CF178" s="307"/>
      <c r="CG178" s="1492"/>
      <c r="CH178" s="1492"/>
      <c r="CI178" s="1492"/>
      <c r="CJ178" s="1492"/>
      <c r="CK178" s="1492"/>
      <c r="CL178" s="1492"/>
      <c r="CM178" s="1492"/>
      <c r="CN178" s="1492"/>
      <c r="CO178" s="1492"/>
      <c r="CP178" s="1492"/>
      <c r="CQ178" s="1492"/>
      <c r="CR178" s="1492"/>
      <c r="CS178" s="1492"/>
      <c r="CT178" s="1492"/>
      <c r="CU178" s="1492"/>
      <c r="CV178" s="1492"/>
      <c r="CW178" s="1492"/>
      <c r="CX178" s="1492"/>
      <c r="CY178" s="1492"/>
      <c r="CZ178" s="1492"/>
    </row>
    <row r="179" s="398" customFormat="true" ht="15" customHeight="true" x14ac:dyDescent="0.2">
      <c r="A179" s="729"/>
      <c r="B179" s="985"/>
      <c r="C179" s="899"/>
      <c r="D179" s="900"/>
      <c r="E179" s="900"/>
      <c r="F179" s="900"/>
      <c r="G179" s="901"/>
      <c r="H179" s="902"/>
      <c r="I179" s="900"/>
      <c r="J179" s="900"/>
      <c r="K179" s="900"/>
      <c r="L179" s="903"/>
      <c r="M179" s="904"/>
      <c r="N179" s="900"/>
      <c r="O179" s="900"/>
      <c r="P179" s="900"/>
      <c r="Q179" s="901"/>
      <c r="R179" s="902"/>
      <c r="S179" s="900"/>
      <c r="T179" s="900"/>
      <c r="U179" s="900"/>
      <c r="V179" s="900"/>
      <c r="W179" s="900"/>
      <c r="X179" s="900"/>
      <c r="Y179" s="900"/>
      <c r="Z179" s="900"/>
      <c r="AA179" s="900"/>
      <c r="AB179" s="900"/>
      <c r="AC179" s="900"/>
      <c r="AD179" s="900"/>
      <c r="AE179" s="900"/>
      <c r="AF179" s="1461"/>
      <c r="AG179" s="557"/>
      <c r="AH179" s="557"/>
      <c r="AI179" s="557"/>
      <c r="AJ179" s="557"/>
      <c r="AK179" s="557"/>
      <c r="AL179" s="557"/>
      <c r="AM179" s="557"/>
      <c r="AN179" s="557"/>
      <c r="AO179" s="557"/>
      <c r="AP179" s="557"/>
      <c r="AQ179" s="557"/>
      <c r="AR179" s="557"/>
      <c r="AS179" s="557"/>
      <c r="AT179" s="557"/>
      <c r="AU179" s="557"/>
      <c r="AV179" s="557"/>
      <c r="AW179" s="557"/>
      <c r="AX179" s="557"/>
      <c r="AY179" s="557"/>
      <c r="AZ179" s="216"/>
      <c r="BA179" s="392"/>
      <c r="BB179" s="159"/>
      <c r="BC179" s="340"/>
      <c r="BD179" s="306"/>
      <c r="BE179" s="306"/>
      <c r="BF179" s="306"/>
      <c r="BG179" s="341"/>
      <c r="BH179" s="351"/>
      <c r="BI179" s="306"/>
      <c r="BJ179" s="306"/>
      <c r="BK179" s="306"/>
      <c r="BL179" s="341"/>
      <c r="BM179" s="351"/>
      <c r="BN179" s="306"/>
      <c r="BO179" s="306"/>
      <c r="BP179" s="306"/>
      <c r="BQ179" s="341"/>
      <c r="BR179" s="351"/>
      <c r="BS179" s="306"/>
      <c r="BT179" s="306"/>
      <c r="BU179" s="306"/>
      <c r="BV179" s="306"/>
      <c r="BW179" s="306"/>
      <c r="BX179" s="306"/>
      <c r="BY179" s="307"/>
      <c r="BZ179" s="307"/>
      <c r="CA179" s="307"/>
      <c r="CB179" s="307"/>
      <c r="CC179" s="307"/>
      <c r="CD179" s="307"/>
      <c r="CE179" s="307"/>
      <c r="CF179" s="307"/>
      <c r="CG179" s="1492"/>
      <c r="CH179" s="1492"/>
      <c r="CI179" s="1492"/>
      <c r="CJ179" s="1492"/>
      <c r="CK179" s="1492"/>
      <c r="CL179" s="1492"/>
      <c r="CM179" s="1492"/>
      <c r="CN179" s="1492"/>
      <c r="CO179" s="1492"/>
      <c r="CP179" s="1492"/>
      <c r="CQ179" s="1492"/>
      <c r="CR179" s="1492"/>
      <c r="CS179" s="1492"/>
      <c r="CT179" s="1492"/>
      <c r="CU179" s="1492"/>
      <c r="CV179" s="1492"/>
      <c r="CW179" s="1492"/>
      <c r="CX179" s="1492"/>
      <c r="CY179" s="1492"/>
      <c r="CZ179" s="1492"/>
    </row>
    <row r="180" s="398" customFormat="true" ht="15" customHeight="true" x14ac:dyDescent="0.2">
      <c r="A180" s="729"/>
      <c r="B180" s="985"/>
      <c r="C180" s="899"/>
      <c r="D180" s="900"/>
      <c r="E180" s="900"/>
      <c r="F180" s="900"/>
      <c r="G180" s="901"/>
      <c r="H180" s="902"/>
      <c r="I180" s="900"/>
      <c r="J180" s="900"/>
      <c r="K180" s="900"/>
      <c r="L180" s="903"/>
      <c r="M180" s="904"/>
      <c r="N180" s="900"/>
      <c r="O180" s="900"/>
      <c r="P180" s="900"/>
      <c r="Q180" s="901"/>
      <c r="R180" s="902"/>
      <c r="S180" s="900"/>
      <c r="T180" s="900"/>
      <c r="U180" s="900"/>
      <c r="V180" s="900"/>
      <c r="W180" s="900"/>
      <c r="X180" s="900"/>
      <c r="Y180" s="900"/>
      <c r="Z180" s="900"/>
      <c r="AA180" s="900"/>
      <c r="AB180" s="900"/>
      <c r="AC180" s="900"/>
      <c r="AD180" s="900"/>
      <c r="AE180" s="900"/>
      <c r="AF180" s="1461"/>
      <c r="AG180" s="557"/>
      <c r="AH180" s="557"/>
      <c r="AI180" s="557"/>
      <c r="AJ180" s="557"/>
      <c r="AK180" s="557"/>
      <c r="AL180" s="557"/>
      <c r="AM180" s="557"/>
      <c r="AN180" s="557"/>
      <c r="AO180" s="557"/>
      <c r="AP180" s="557"/>
      <c r="AQ180" s="557"/>
      <c r="AR180" s="557"/>
      <c r="AS180" s="557"/>
      <c r="AT180" s="557"/>
      <c r="AU180" s="557"/>
      <c r="AV180" s="557"/>
      <c r="AW180" s="557"/>
      <c r="AX180" s="557"/>
      <c r="AY180" s="557"/>
      <c r="AZ180" s="216"/>
      <c r="BA180" s="392"/>
      <c r="BB180" s="159"/>
      <c r="BC180" s="340"/>
      <c r="BD180" s="306"/>
      <c r="BE180" s="306"/>
      <c r="BF180" s="306"/>
      <c r="BG180" s="341"/>
      <c r="BH180" s="351"/>
      <c r="BI180" s="306"/>
      <c r="BJ180" s="306"/>
      <c r="BK180" s="306"/>
      <c r="BL180" s="341"/>
      <c r="BM180" s="351"/>
      <c r="BN180" s="306"/>
      <c r="BO180" s="306"/>
      <c r="BP180" s="306"/>
      <c r="BQ180" s="341"/>
      <c r="BR180" s="351"/>
      <c r="BS180" s="306"/>
      <c r="BT180" s="306"/>
      <c r="BU180" s="306"/>
      <c r="BV180" s="306"/>
      <c r="BW180" s="306"/>
      <c r="BX180" s="306"/>
      <c r="BY180" s="307"/>
      <c r="BZ180" s="307"/>
      <c r="CA180" s="307"/>
      <c r="CB180" s="307"/>
      <c r="CC180" s="307"/>
      <c r="CD180" s="307"/>
      <c r="CE180" s="307"/>
      <c r="CF180" s="307"/>
      <c r="CG180" s="1492"/>
      <c r="CH180" s="1492"/>
      <c r="CI180" s="1492"/>
      <c r="CJ180" s="1492"/>
      <c r="CK180" s="1492"/>
      <c r="CL180" s="1492"/>
      <c r="CM180" s="1492"/>
      <c r="CN180" s="1492"/>
      <c r="CO180" s="1492"/>
      <c r="CP180" s="1492"/>
      <c r="CQ180" s="1492"/>
      <c r="CR180" s="1492"/>
      <c r="CS180" s="1492"/>
      <c r="CT180" s="1492"/>
      <c r="CU180" s="1492"/>
      <c r="CV180" s="1492"/>
      <c r="CW180" s="1492"/>
      <c r="CX180" s="1492"/>
      <c r="CY180" s="1492"/>
      <c r="CZ180" s="1492"/>
    </row>
    <row r="181" s="398" customFormat="true" ht="15" customHeight="true" x14ac:dyDescent="0.2">
      <c r="A181" s="729"/>
      <c r="B181" s="985"/>
      <c r="C181" s="899"/>
      <c r="D181" s="900"/>
      <c r="E181" s="900"/>
      <c r="F181" s="900"/>
      <c r="G181" s="901"/>
      <c r="H181" s="902"/>
      <c r="I181" s="900"/>
      <c r="J181" s="900"/>
      <c r="K181" s="900"/>
      <c r="L181" s="903"/>
      <c r="M181" s="904"/>
      <c r="N181" s="900"/>
      <c r="O181" s="900"/>
      <c r="P181" s="900"/>
      <c r="Q181" s="901"/>
      <c r="R181" s="902"/>
      <c r="S181" s="900"/>
      <c r="T181" s="900"/>
      <c r="U181" s="900"/>
      <c r="V181" s="900"/>
      <c r="W181" s="900"/>
      <c r="X181" s="900"/>
      <c r="Y181" s="900"/>
      <c r="Z181" s="900"/>
      <c r="AA181" s="900"/>
      <c r="AB181" s="900"/>
      <c r="AC181" s="900"/>
      <c r="AD181" s="900"/>
      <c r="AE181" s="900"/>
      <c r="AF181" s="1461"/>
      <c r="AG181" s="557"/>
      <c r="AH181" s="557"/>
      <c r="AI181" s="557"/>
      <c r="AJ181" s="557"/>
      <c r="AK181" s="557"/>
      <c r="AL181" s="557"/>
      <c r="AM181" s="557"/>
      <c r="AN181" s="557"/>
      <c r="AO181" s="557"/>
      <c r="AP181" s="557"/>
      <c r="AQ181" s="557"/>
      <c r="AR181" s="557"/>
      <c r="AS181" s="557"/>
      <c r="AT181" s="557"/>
      <c r="AU181" s="557"/>
      <c r="AV181" s="557"/>
      <c r="AW181" s="557"/>
      <c r="AX181" s="557"/>
      <c r="AY181" s="557"/>
      <c r="AZ181" s="216"/>
      <c r="BA181" s="392"/>
      <c r="BB181" s="159"/>
      <c r="BC181" s="340"/>
      <c r="BD181" s="306"/>
      <c r="BE181" s="306"/>
      <c r="BF181" s="306"/>
      <c r="BG181" s="341"/>
      <c r="BH181" s="351"/>
      <c r="BI181" s="306"/>
      <c r="BJ181" s="306"/>
      <c r="BK181" s="306"/>
      <c r="BL181" s="341"/>
      <c r="BM181" s="351"/>
      <c r="BN181" s="306"/>
      <c r="BO181" s="306"/>
      <c r="BP181" s="306"/>
      <c r="BQ181" s="341"/>
      <c r="BR181" s="351"/>
      <c r="BS181" s="306"/>
      <c r="BT181" s="306"/>
      <c r="BU181" s="306"/>
      <c r="BV181" s="306"/>
      <c r="BW181" s="306"/>
      <c r="BX181" s="306"/>
      <c r="BY181" s="307"/>
      <c r="BZ181" s="307"/>
      <c r="CA181" s="307"/>
      <c r="CB181" s="307"/>
      <c r="CC181" s="307"/>
      <c r="CD181" s="307"/>
      <c r="CE181" s="307"/>
      <c r="CF181" s="307"/>
      <c r="CG181" s="1492"/>
      <c r="CH181" s="1492"/>
      <c r="CI181" s="1492"/>
      <c r="CJ181" s="1492"/>
      <c r="CK181" s="1492"/>
      <c r="CL181" s="1492"/>
      <c r="CM181" s="1492"/>
      <c r="CN181" s="1492"/>
      <c r="CO181" s="1492"/>
      <c r="CP181" s="1492"/>
      <c r="CQ181" s="1492"/>
      <c r="CR181" s="1492"/>
      <c r="CS181" s="1492"/>
      <c r="CT181" s="1492"/>
      <c r="CU181" s="1492"/>
      <c r="CV181" s="1492"/>
      <c r="CW181" s="1492"/>
      <c r="CX181" s="1492"/>
      <c r="CY181" s="1492"/>
      <c r="CZ181" s="1492"/>
    </row>
    <row r="182" s="398" customFormat="true" ht="15" customHeight="true" x14ac:dyDescent="0.2">
      <c r="A182" s="729"/>
      <c r="B182" s="985"/>
      <c r="C182" s="899"/>
      <c r="D182" s="900"/>
      <c r="E182" s="900"/>
      <c r="F182" s="900"/>
      <c r="G182" s="901"/>
      <c r="H182" s="902"/>
      <c r="I182" s="900"/>
      <c r="J182" s="900"/>
      <c r="K182" s="900"/>
      <c r="L182" s="903"/>
      <c r="M182" s="904"/>
      <c r="N182" s="900"/>
      <c r="O182" s="900"/>
      <c r="P182" s="900"/>
      <c r="Q182" s="901"/>
      <c r="R182" s="902"/>
      <c r="S182" s="900"/>
      <c r="T182" s="900"/>
      <c r="U182" s="900"/>
      <c r="V182" s="900"/>
      <c r="W182" s="900"/>
      <c r="X182" s="900"/>
      <c r="Y182" s="900"/>
      <c r="Z182" s="900"/>
      <c r="AA182" s="900"/>
      <c r="AB182" s="900"/>
      <c r="AC182" s="900"/>
      <c r="AD182" s="900"/>
      <c r="AE182" s="900"/>
      <c r="AF182" s="1461"/>
      <c r="AG182" s="557"/>
      <c r="AH182" s="557"/>
      <c r="AI182" s="557"/>
      <c r="AJ182" s="557"/>
      <c r="AK182" s="557"/>
      <c r="AL182" s="557"/>
      <c r="AM182" s="557"/>
      <c r="AN182" s="557"/>
      <c r="AO182" s="557"/>
      <c r="AP182" s="557"/>
      <c r="AQ182" s="557"/>
      <c r="AR182" s="557"/>
      <c r="AS182" s="557"/>
      <c r="AT182" s="557"/>
      <c r="AU182" s="557"/>
      <c r="AV182" s="557"/>
      <c r="AW182" s="557"/>
      <c r="AX182" s="557"/>
      <c r="AY182" s="557"/>
      <c r="AZ182" s="216"/>
      <c r="BA182" s="392"/>
      <c r="BB182" s="159"/>
      <c r="BC182" s="340"/>
      <c r="BD182" s="306"/>
      <c r="BE182" s="306"/>
      <c r="BF182" s="306"/>
      <c r="BG182" s="341"/>
      <c r="BH182" s="351"/>
      <c r="BI182" s="306"/>
      <c r="BJ182" s="306"/>
      <c r="BK182" s="306"/>
      <c r="BL182" s="341"/>
      <c r="BM182" s="351"/>
      <c r="BN182" s="306"/>
      <c r="BO182" s="306"/>
      <c r="BP182" s="306"/>
      <c r="BQ182" s="341"/>
      <c r="BR182" s="351"/>
      <c r="BS182" s="306"/>
      <c r="BT182" s="306"/>
      <c r="BU182" s="306"/>
      <c r="BV182" s="306"/>
      <c r="BW182" s="306"/>
      <c r="BX182" s="306"/>
      <c r="BY182" s="307"/>
      <c r="BZ182" s="307"/>
      <c r="CA182" s="307"/>
      <c r="CB182" s="307"/>
      <c r="CC182" s="307"/>
      <c r="CD182" s="307"/>
      <c r="CE182" s="307"/>
      <c r="CF182" s="307"/>
      <c r="CG182" s="1492"/>
      <c r="CH182" s="1492"/>
      <c r="CI182" s="1492"/>
      <c r="CJ182" s="1492"/>
      <c r="CK182" s="1492"/>
      <c r="CL182" s="1492"/>
      <c r="CM182" s="1492"/>
      <c r="CN182" s="1492"/>
      <c r="CO182" s="1492"/>
      <c r="CP182" s="1492"/>
      <c r="CQ182" s="1492"/>
      <c r="CR182" s="1492"/>
      <c r="CS182" s="1492"/>
      <c r="CT182" s="1492"/>
      <c r="CU182" s="1492"/>
      <c r="CV182" s="1492"/>
      <c r="CW182" s="1492"/>
      <c r="CX182" s="1492"/>
      <c r="CY182" s="1492"/>
      <c r="CZ182" s="1492"/>
    </row>
    <row r="183" s="398" customFormat="true" ht="15" customHeight="true" x14ac:dyDescent="0.2">
      <c r="A183" s="729"/>
      <c r="B183" s="985"/>
      <c r="C183" s="899"/>
      <c r="D183" s="900"/>
      <c r="E183" s="900"/>
      <c r="F183" s="900"/>
      <c r="G183" s="901"/>
      <c r="H183" s="902"/>
      <c r="I183" s="900"/>
      <c r="J183" s="900"/>
      <c r="K183" s="900"/>
      <c r="L183" s="903"/>
      <c r="M183" s="904"/>
      <c r="N183" s="900"/>
      <c r="O183" s="900"/>
      <c r="P183" s="900"/>
      <c r="Q183" s="901"/>
      <c r="R183" s="902"/>
      <c r="S183" s="900"/>
      <c r="T183" s="900"/>
      <c r="U183" s="900"/>
      <c r="V183" s="900"/>
      <c r="W183" s="900"/>
      <c r="X183" s="900"/>
      <c r="Y183" s="900"/>
      <c r="Z183" s="900"/>
      <c r="AA183" s="900"/>
      <c r="AB183" s="900"/>
      <c r="AC183" s="900"/>
      <c r="AD183" s="900"/>
      <c r="AE183" s="900"/>
      <c r="AF183" s="1461"/>
      <c r="AG183" s="557"/>
      <c r="AH183" s="557"/>
      <c r="AI183" s="557"/>
      <c r="AJ183" s="557"/>
      <c r="AK183" s="557"/>
      <c r="AL183" s="557"/>
      <c r="AM183" s="557"/>
      <c r="AN183" s="557"/>
      <c r="AO183" s="557"/>
      <c r="AP183" s="557"/>
      <c r="AQ183" s="557"/>
      <c r="AR183" s="557"/>
      <c r="AS183" s="557"/>
      <c r="AT183" s="557"/>
      <c r="AU183" s="557"/>
      <c r="AV183" s="557"/>
      <c r="AW183" s="557"/>
      <c r="AX183" s="557"/>
      <c r="AY183" s="557"/>
      <c r="AZ183" s="216"/>
      <c r="BA183" s="392"/>
      <c r="BB183" s="159"/>
      <c r="BC183" s="340"/>
      <c r="BD183" s="306"/>
      <c r="BE183" s="306"/>
      <c r="BF183" s="306"/>
      <c r="BG183" s="341"/>
      <c r="BH183" s="351"/>
      <c r="BI183" s="306"/>
      <c r="BJ183" s="306"/>
      <c r="BK183" s="306"/>
      <c r="BL183" s="341"/>
      <c r="BM183" s="351"/>
      <c r="BN183" s="306"/>
      <c r="BO183" s="306"/>
      <c r="BP183" s="306"/>
      <c r="BQ183" s="341"/>
      <c r="BR183" s="351"/>
      <c r="BS183" s="306"/>
      <c r="BT183" s="306"/>
      <c r="BU183" s="306"/>
      <c r="BV183" s="306"/>
      <c r="BW183" s="306"/>
      <c r="BX183" s="306"/>
      <c r="BY183" s="307"/>
      <c r="BZ183" s="307"/>
      <c r="CA183" s="307"/>
      <c r="CB183" s="307"/>
      <c r="CC183" s="307"/>
      <c r="CD183" s="307"/>
      <c r="CE183" s="307"/>
      <c r="CF183" s="307"/>
      <c r="CG183" s="1492"/>
      <c r="CH183" s="1492"/>
      <c r="CI183" s="1492"/>
      <c r="CJ183" s="1492"/>
      <c r="CK183" s="1492"/>
      <c r="CL183" s="1492"/>
      <c r="CM183" s="1492"/>
      <c r="CN183" s="1492"/>
      <c r="CO183" s="1492"/>
      <c r="CP183" s="1492"/>
      <c r="CQ183" s="1492"/>
      <c r="CR183" s="1492"/>
      <c r="CS183" s="1492"/>
      <c r="CT183" s="1492"/>
      <c r="CU183" s="1492"/>
      <c r="CV183" s="1492"/>
      <c r="CW183" s="1492"/>
      <c r="CX183" s="1492"/>
      <c r="CY183" s="1492"/>
      <c r="CZ183" s="1492"/>
    </row>
    <row r="184" s="398" customFormat="true" ht="15" customHeight="true" x14ac:dyDescent="0.2">
      <c r="A184" s="729"/>
      <c r="B184" s="985"/>
      <c r="C184" s="899"/>
      <c r="D184" s="900"/>
      <c r="E184" s="900"/>
      <c r="F184" s="900"/>
      <c r="G184" s="901"/>
      <c r="H184" s="902"/>
      <c r="I184" s="900"/>
      <c r="J184" s="900"/>
      <c r="K184" s="900"/>
      <c r="L184" s="903"/>
      <c r="M184" s="904"/>
      <c r="N184" s="900"/>
      <c r="O184" s="900"/>
      <c r="P184" s="900"/>
      <c r="Q184" s="901"/>
      <c r="R184" s="902"/>
      <c r="S184" s="900"/>
      <c r="T184" s="900"/>
      <c r="U184" s="900"/>
      <c r="V184" s="900"/>
      <c r="W184" s="900"/>
      <c r="X184" s="900"/>
      <c r="Y184" s="900"/>
      <c r="Z184" s="900"/>
      <c r="AA184" s="900"/>
      <c r="AB184" s="900"/>
      <c r="AC184" s="900"/>
      <c r="AD184" s="900"/>
      <c r="AE184" s="900"/>
      <c r="AF184" s="1461"/>
      <c r="AG184" s="557"/>
      <c r="AH184" s="557"/>
      <c r="AI184" s="557"/>
      <c r="AJ184" s="557"/>
      <c r="AK184" s="557"/>
      <c r="AL184" s="557"/>
      <c r="AM184" s="557"/>
      <c r="AN184" s="557"/>
      <c r="AO184" s="557"/>
      <c r="AP184" s="557"/>
      <c r="AQ184" s="557"/>
      <c r="AR184" s="557"/>
      <c r="AS184" s="557"/>
      <c r="AT184" s="557"/>
      <c r="AU184" s="557"/>
      <c r="AV184" s="557"/>
      <c r="AW184" s="557"/>
      <c r="AX184" s="557"/>
      <c r="AY184" s="557"/>
      <c r="AZ184" s="216"/>
      <c r="BA184" s="392"/>
      <c r="BB184" s="159"/>
      <c r="BC184" s="340"/>
      <c r="BD184" s="306"/>
      <c r="BE184" s="306"/>
      <c r="BF184" s="306"/>
      <c r="BG184" s="341"/>
      <c r="BH184" s="351"/>
      <c r="BI184" s="306"/>
      <c r="BJ184" s="306"/>
      <c r="BK184" s="306"/>
      <c r="BL184" s="341"/>
      <c r="BM184" s="351"/>
      <c r="BN184" s="306"/>
      <c r="BO184" s="306"/>
      <c r="BP184" s="306"/>
      <c r="BQ184" s="341"/>
      <c r="BR184" s="351"/>
      <c r="BS184" s="306"/>
      <c r="BT184" s="306"/>
      <c r="BU184" s="306"/>
      <c r="BV184" s="306"/>
      <c r="BW184" s="306"/>
      <c r="BX184" s="306"/>
      <c r="BY184" s="307"/>
      <c r="BZ184" s="307"/>
      <c r="CA184" s="307"/>
      <c r="CB184" s="307"/>
      <c r="CC184" s="307"/>
      <c r="CD184" s="307"/>
      <c r="CE184" s="307"/>
      <c r="CF184" s="307"/>
      <c r="CG184" s="1492"/>
      <c r="CH184" s="1492"/>
      <c r="CI184" s="1492"/>
      <c r="CJ184" s="1492"/>
      <c r="CK184" s="1492"/>
      <c r="CL184" s="1492"/>
      <c r="CM184" s="1492"/>
      <c r="CN184" s="1492"/>
      <c r="CO184" s="1492"/>
      <c r="CP184" s="1492"/>
      <c r="CQ184" s="1492"/>
      <c r="CR184" s="1492"/>
      <c r="CS184" s="1492"/>
      <c r="CT184" s="1492"/>
      <c r="CU184" s="1492"/>
      <c r="CV184" s="1492"/>
      <c r="CW184" s="1492"/>
      <c r="CX184" s="1492"/>
      <c r="CY184" s="1492"/>
      <c r="CZ184" s="1492"/>
    </row>
    <row r="185" s="398" customFormat="true" ht="15" customHeight="true" x14ac:dyDescent="0.2">
      <c r="A185" s="729"/>
      <c r="B185" s="985"/>
      <c r="C185" s="899"/>
      <c r="D185" s="900"/>
      <c r="E185" s="900"/>
      <c r="F185" s="900"/>
      <c r="G185" s="901"/>
      <c r="H185" s="902"/>
      <c r="I185" s="900"/>
      <c r="J185" s="900"/>
      <c r="K185" s="900"/>
      <c r="L185" s="903"/>
      <c r="M185" s="904"/>
      <c r="N185" s="900"/>
      <c r="O185" s="900"/>
      <c r="P185" s="900"/>
      <c r="Q185" s="901"/>
      <c r="R185" s="902"/>
      <c r="S185" s="900"/>
      <c r="T185" s="900"/>
      <c r="U185" s="900"/>
      <c r="V185" s="900"/>
      <c r="W185" s="900"/>
      <c r="X185" s="900"/>
      <c r="Y185" s="900"/>
      <c r="Z185" s="900"/>
      <c r="AA185" s="900"/>
      <c r="AB185" s="900"/>
      <c r="AC185" s="900"/>
      <c r="AD185" s="900"/>
      <c r="AE185" s="900"/>
      <c r="AF185" s="1461"/>
      <c r="AG185" s="557"/>
      <c r="AH185" s="557"/>
      <c r="AI185" s="557"/>
      <c r="AJ185" s="557"/>
      <c r="AK185" s="557"/>
      <c r="AL185" s="557"/>
      <c r="AM185" s="557"/>
      <c r="AN185" s="557"/>
      <c r="AO185" s="557"/>
      <c r="AP185" s="557"/>
      <c r="AQ185" s="557"/>
      <c r="AR185" s="557"/>
      <c r="AS185" s="557"/>
      <c r="AT185" s="557"/>
      <c r="AU185" s="557"/>
      <c r="AV185" s="557"/>
      <c r="AW185" s="557"/>
      <c r="AX185" s="557"/>
      <c r="AY185" s="557"/>
      <c r="AZ185" s="216"/>
      <c r="BA185" s="392"/>
      <c r="BB185" s="159"/>
      <c r="BC185" s="340"/>
      <c r="BD185" s="306"/>
      <c r="BE185" s="306"/>
      <c r="BF185" s="306"/>
      <c r="BG185" s="341"/>
      <c r="BH185" s="351"/>
      <c r="BI185" s="306"/>
      <c r="BJ185" s="306"/>
      <c r="BK185" s="306"/>
      <c r="BL185" s="341"/>
      <c r="BM185" s="351"/>
      <c r="BN185" s="306"/>
      <c r="BO185" s="306"/>
      <c r="BP185" s="306"/>
      <c r="BQ185" s="341"/>
      <c r="BR185" s="351"/>
      <c r="BS185" s="306"/>
      <c r="BT185" s="306"/>
      <c r="BU185" s="306"/>
      <c r="BV185" s="306"/>
      <c r="BW185" s="306"/>
      <c r="BX185" s="306"/>
      <c r="BY185" s="307"/>
      <c r="BZ185" s="307"/>
      <c r="CA185" s="307"/>
      <c r="CB185" s="307"/>
      <c r="CC185" s="307"/>
      <c r="CD185" s="307"/>
      <c r="CE185" s="307"/>
      <c r="CF185" s="307"/>
      <c r="CG185" s="1492"/>
      <c r="CH185" s="1492"/>
      <c r="CI185" s="1492"/>
      <c r="CJ185" s="1492"/>
      <c r="CK185" s="1492"/>
      <c r="CL185" s="1492"/>
      <c r="CM185" s="1492"/>
      <c r="CN185" s="1492"/>
      <c r="CO185" s="1492"/>
      <c r="CP185" s="1492"/>
      <c r="CQ185" s="1492"/>
      <c r="CR185" s="1492"/>
      <c r="CS185" s="1492"/>
      <c r="CT185" s="1492"/>
      <c r="CU185" s="1492"/>
      <c r="CV185" s="1492"/>
      <c r="CW185" s="1492"/>
      <c r="CX185" s="1492"/>
      <c r="CY185" s="1492"/>
      <c r="CZ185" s="1492"/>
    </row>
    <row r="186" s="398" customFormat="true" ht="15" customHeight="true" x14ac:dyDescent="0.2">
      <c r="A186" s="729"/>
      <c r="B186" s="985"/>
      <c r="C186" s="899"/>
      <c r="D186" s="900"/>
      <c r="E186" s="900"/>
      <c r="F186" s="900"/>
      <c r="G186" s="901"/>
      <c r="H186" s="902"/>
      <c r="I186" s="900"/>
      <c r="J186" s="900"/>
      <c r="K186" s="900"/>
      <c r="L186" s="903"/>
      <c r="M186" s="904"/>
      <c r="N186" s="900"/>
      <c r="O186" s="900"/>
      <c r="P186" s="900"/>
      <c r="Q186" s="901"/>
      <c r="R186" s="902"/>
      <c r="S186" s="900"/>
      <c r="T186" s="900"/>
      <c r="U186" s="900"/>
      <c r="V186" s="900"/>
      <c r="W186" s="900"/>
      <c r="X186" s="900"/>
      <c r="Y186" s="900"/>
      <c r="Z186" s="900"/>
      <c r="AA186" s="900"/>
      <c r="AB186" s="900"/>
      <c r="AC186" s="900"/>
      <c r="AD186" s="900"/>
      <c r="AE186" s="900"/>
      <c r="AF186" s="1461"/>
      <c r="AG186" s="557"/>
      <c r="AH186" s="557"/>
      <c r="AI186" s="557"/>
      <c r="AJ186" s="557"/>
      <c r="AK186" s="557"/>
      <c r="AL186" s="557"/>
      <c r="AM186" s="557"/>
      <c r="AN186" s="557"/>
      <c r="AO186" s="557"/>
      <c r="AP186" s="557"/>
      <c r="AQ186" s="557"/>
      <c r="AR186" s="557"/>
      <c r="AS186" s="557"/>
      <c r="AT186" s="557"/>
      <c r="AU186" s="557"/>
      <c r="AV186" s="557"/>
      <c r="AW186" s="557"/>
      <c r="AX186" s="557"/>
      <c r="AY186" s="557"/>
      <c r="AZ186" s="216"/>
      <c r="BA186" s="392"/>
      <c r="BB186" s="159"/>
      <c r="BC186" s="340"/>
      <c r="BD186" s="306"/>
      <c r="BE186" s="306"/>
      <c r="BF186" s="306"/>
      <c r="BG186" s="341"/>
      <c r="BH186" s="351"/>
      <c r="BI186" s="306"/>
      <c r="BJ186" s="306"/>
      <c r="BK186" s="306"/>
      <c r="BL186" s="341"/>
      <c r="BM186" s="351"/>
      <c r="BN186" s="306"/>
      <c r="BO186" s="306"/>
      <c r="BP186" s="306"/>
      <c r="BQ186" s="341"/>
      <c r="BR186" s="351"/>
      <c r="BS186" s="306"/>
      <c r="BT186" s="306"/>
      <c r="BU186" s="306"/>
      <c r="BV186" s="306"/>
      <c r="BW186" s="306"/>
      <c r="BX186" s="306"/>
      <c r="BY186" s="307"/>
      <c r="BZ186" s="307"/>
      <c r="CA186" s="307"/>
      <c r="CB186" s="307"/>
      <c r="CC186" s="307"/>
      <c r="CD186" s="307"/>
      <c r="CE186" s="307"/>
      <c r="CF186" s="307"/>
      <c r="CG186" s="1492"/>
      <c r="CH186" s="1492"/>
      <c r="CI186" s="1492"/>
      <c r="CJ186" s="1492"/>
      <c r="CK186" s="1492"/>
      <c r="CL186" s="1492"/>
      <c r="CM186" s="1492"/>
      <c r="CN186" s="1492"/>
      <c r="CO186" s="1492"/>
      <c r="CP186" s="1492"/>
      <c r="CQ186" s="1492"/>
      <c r="CR186" s="1492"/>
      <c r="CS186" s="1492"/>
      <c r="CT186" s="1492"/>
      <c r="CU186" s="1492"/>
      <c r="CV186" s="1492"/>
      <c r="CW186" s="1492"/>
      <c r="CX186" s="1492"/>
      <c r="CY186" s="1492"/>
      <c r="CZ186" s="1492"/>
    </row>
    <row r="187" s="398" customFormat="true" ht="15" customHeight="true" x14ac:dyDescent="0.2">
      <c r="A187" s="729"/>
      <c r="B187" s="985"/>
      <c r="C187" s="899"/>
      <c r="D187" s="900"/>
      <c r="E187" s="900"/>
      <c r="F187" s="900"/>
      <c r="G187" s="901"/>
      <c r="H187" s="902"/>
      <c r="I187" s="900"/>
      <c r="J187" s="900"/>
      <c r="K187" s="900"/>
      <c r="L187" s="903"/>
      <c r="M187" s="904"/>
      <c r="N187" s="900"/>
      <c r="O187" s="900"/>
      <c r="P187" s="900"/>
      <c r="Q187" s="901"/>
      <c r="R187" s="902"/>
      <c r="S187" s="900"/>
      <c r="T187" s="900"/>
      <c r="U187" s="900"/>
      <c r="V187" s="900"/>
      <c r="W187" s="900"/>
      <c r="X187" s="900"/>
      <c r="Y187" s="900"/>
      <c r="Z187" s="900"/>
      <c r="AA187" s="900"/>
      <c r="AB187" s="900"/>
      <c r="AC187" s="900"/>
      <c r="AD187" s="900"/>
      <c r="AE187" s="900"/>
      <c r="AF187" s="1461"/>
      <c r="AG187" s="557"/>
      <c r="AH187" s="557"/>
      <c r="AI187" s="557"/>
      <c r="AJ187" s="557"/>
      <c r="AK187" s="557"/>
      <c r="AL187" s="557"/>
      <c r="AM187" s="557"/>
      <c r="AN187" s="557"/>
      <c r="AO187" s="557"/>
      <c r="AP187" s="557"/>
      <c r="AQ187" s="557"/>
      <c r="AR187" s="557"/>
      <c r="AS187" s="557"/>
      <c r="AT187" s="557"/>
      <c r="AU187" s="557"/>
      <c r="AV187" s="557"/>
      <c r="AW187" s="557"/>
      <c r="AX187" s="557"/>
      <c r="AY187" s="557"/>
      <c r="AZ187" s="216"/>
      <c r="BA187" s="392"/>
      <c r="BB187" s="159"/>
      <c r="BC187" s="340"/>
      <c r="BD187" s="306"/>
      <c r="BE187" s="306"/>
      <c r="BF187" s="306"/>
      <c r="BG187" s="341"/>
      <c r="BH187" s="351"/>
      <c r="BI187" s="306"/>
      <c r="BJ187" s="306"/>
      <c r="BK187" s="306"/>
      <c r="BL187" s="341"/>
      <c r="BM187" s="351"/>
      <c r="BN187" s="306"/>
      <c r="BO187" s="306"/>
      <c r="BP187" s="306"/>
      <c r="BQ187" s="341"/>
      <c r="BR187" s="351"/>
      <c r="BS187" s="306"/>
      <c r="BT187" s="306"/>
      <c r="BU187" s="306"/>
      <c r="BV187" s="306"/>
      <c r="BW187" s="306"/>
      <c r="BX187" s="306"/>
      <c r="BY187" s="307"/>
      <c r="BZ187" s="307"/>
      <c r="CA187" s="307"/>
      <c r="CB187" s="307"/>
      <c r="CC187" s="307"/>
      <c r="CD187" s="307"/>
      <c r="CE187" s="307"/>
      <c r="CF187" s="307"/>
      <c r="CG187" s="1492"/>
      <c r="CH187" s="1492"/>
      <c r="CI187" s="1492"/>
      <c r="CJ187" s="1492"/>
      <c r="CK187" s="1492"/>
      <c r="CL187" s="1492"/>
      <c r="CM187" s="1492"/>
      <c r="CN187" s="1492"/>
      <c r="CO187" s="1492"/>
      <c r="CP187" s="1492"/>
      <c r="CQ187" s="1492"/>
      <c r="CR187" s="1492"/>
      <c r="CS187" s="1492"/>
      <c r="CT187" s="1492"/>
      <c r="CU187" s="1492"/>
      <c r="CV187" s="1492"/>
      <c r="CW187" s="1492"/>
      <c r="CX187" s="1492"/>
      <c r="CY187" s="1492"/>
      <c r="CZ187" s="1492"/>
    </row>
    <row r="188" s="398" customFormat="true" ht="15" customHeight="true" x14ac:dyDescent="0.2">
      <c r="A188" s="729"/>
      <c r="B188" s="985"/>
      <c r="C188" s="899"/>
      <c r="D188" s="900"/>
      <c r="E188" s="900"/>
      <c r="F188" s="900"/>
      <c r="G188" s="901"/>
      <c r="H188" s="902"/>
      <c r="I188" s="900"/>
      <c r="J188" s="900"/>
      <c r="K188" s="900"/>
      <c r="L188" s="903"/>
      <c r="M188" s="904"/>
      <c r="N188" s="900"/>
      <c r="O188" s="900"/>
      <c r="P188" s="900"/>
      <c r="Q188" s="901"/>
      <c r="R188" s="902"/>
      <c r="S188" s="900"/>
      <c r="T188" s="900"/>
      <c r="U188" s="900"/>
      <c r="V188" s="900"/>
      <c r="W188" s="900"/>
      <c r="X188" s="900"/>
      <c r="Y188" s="900"/>
      <c r="Z188" s="900"/>
      <c r="AA188" s="900"/>
      <c r="AB188" s="900"/>
      <c r="AC188" s="900"/>
      <c r="AD188" s="900"/>
      <c r="AE188" s="900"/>
      <c r="AF188" s="1461"/>
      <c r="AG188" s="557"/>
      <c r="AH188" s="557"/>
      <c r="AI188" s="557"/>
      <c r="AJ188" s="557"/>
      <c r="AK188" s="557"/>
      <c r="AL188" s="557"/>
      <c r="AM188" s="557"/>
      <c r="AN188" s="557"/>
      <c r="AO188" s="557"/>
      <c r="AP188" s="557"/>
      <c r="AQ188" s="557"/>
      <c r="AR188" s="557"/>
      <c r="AS188" s="557"/>
      <c r="AT188" s="557"/>
      <c r="AU188" s="557"/>
      <c r="AV188" s="557"/>
      <c r="AW188" s="557"/>
      <c r="AX188" s="557"/>
      <c r="AY188" s="557"/>
      <c r="AZ188" s="216"/>
      <c r="BA188" s="392"/>
      <c r="BB188" s="159"/>
      <c r="BC188" s="340"/>
      <c r="BD188" s="306"/>
      <c r="BE188" s="306"/>
      <c r="BF188" s="306"/>
      <c r="BG188" s="341"/>
      <c r="BH188" s="351"/>
      <c r="BI188" s="306"/>
      <c r="BJ188" s="306"/>
      <c r="BK188" s="306"/>
      <c r="BL188" s="341"/>
      <c r="BM188" s="351"/>
      <c r="BN188" s="306"/>
      <c r="BO188" s="306"/>
      <c r="BP188" s="306"/>
      <c r="BQ188" s="341"/>
      <c r="BR188" s="351"/>
      <c r="BS188" s="306"/>
      <c r="BT188" s="306"/>
      <c r="BU188" s="306"/>
      <c r="BV188" s="306"/>
      <c r="BW188" s="306"/>
      <c r="BX188" s="306"/>
      <c r="BY188" s="307"/>
      <c r="BZ188" s="307"/>
      <c r="CA188" s="307"/>
      <c r="CB188" s="307"/>
      <c r="CC188" s="307"/>
      <c r="CD188" s="307"/>
      <c r="CE188" s="307"/>
      <c r="CF188" s="307"/>
      <c r="CG188" s="1492"/>
      <c r="CH188" s="1492"/>
      <c r="CI188" s="1492"/>
      <c r="CJ188" s="1492"/>
      <c r="CK188" s="1492"/>
      <c r="CL188" s="1492"/>
      <c r="CM188" s="1492"/>
      <c r="CN188" s="1492"/>
      <c r="CO188" s="1492"/>
      <c r="CP188" s="1492"/>
      <c r="CQ188" s="1492"/>
      <c r="CR188" s="1492"/>
      <c r="CS188" s="1492"/>
      <c r="CT188" s="1492"/>
      <c r="CU188" s="1492"/>
      <c r="CV188" s="1492"/>
      <c r="CW188" s="1492"/>
      <c r="CX188" s="1492"/>
      <c r="CY188" s="1492"/>
      <c r="CZ188" s="1492"/>
    </row>
    <row r="189" s="398" customFormat="true" ht="15" customHeight="true" x14ac:dyDescent="0.2">
      <c r="A189" s="729"/>
      <c r="B189" s="985"/>
      <c r="C189" s="899"/>
      <c r="D189" s="900"/>
      <c r="E189" s="900"/>
      <c r="F189" s="900"/>
      <c r="G189" s="901"/>
      <c r="H189" s="902"/>
      <c r="I189" s="900"/>
      <c r="J189" s="900"/>
      <c r="K189" s="900"/>
      <c r="L189" s="903"/>
      <c r="M189" s="904"/>
      <c r="N189" s="900"/>
      <c r="O189" s="900"/>
      <c r="P189" s="900"/>
      <c r="Q189" s="901"/>
      <c r="R189" s="902"/>
      <c r="S189" s="900"/>
      <c r="T189" s="900"/>
      <c r="U189" s="900"/>
      <c r="V189" s="900"/>
      <c r="W189" s="900"/>
      <c r="X189" s="900"/>
      <c r="Y189" s="900"/>
      <c r="Z189" s="900"/>
      <c r="AA189" s="900"/>
      <c r="AB189" s="900"/>
      <c r="AC189" s="900"/>
      <c r="AD189" s="900"/>
      <c r="AE189" s="900"/>
      <c r="AF189" s="1461"/>
      <c r="AG189" s="557"/>
      <c r="AH189" s="557"/>
      <c r="AI189" s="557"/>
      <c r="AJ189" s="557"/>
      <c r="AK189" s="557"/>
      <c r="AL189" s="557"/>
      <c r="AM189" s="557"/>
      <c r="AN189" s="557"/>
      <c r="AO189" s="557"/>
      <c r="AP189" s="557"/>
      <c r="AQ189" s="557"/>
      <c r="AR189" s="557"/>
      <c r="AS189" s="557"/>
      <c r="AT189" s="557"/>
      <c r="AU189" s="557"/>
      <c r="AV189" s="557"/>
      <c r="AW189" s="557"/>
      <c r="AX189" s="557"/>
      <c r="AY189" s="557"/>
      <c r="AZ189" s="216"/>
      <c r="BA189" s="392"/>
      <c r="BB189" s="159"/>
      <c r="BC189" s="340"/>
      <c r="BD189" s="306"/>
      <c r="BE189" s="306"/>
      <c r="BF189" s="306"/>
      <c r="BG189" s="341"/>
      <c r="BH189" s="351"/>
      <c r="BI189" s="306"/>
      <c r="BJ189" s="306"/>
      <c r="BK189" s="306"/>
      <c r="BL189" s="341"/>
      <c r="BM189" s="351"/>
      <c r="BN189" s="306"/>
      <c r="BO189" s="306"/>
      <c r="BP189" s="306"/>
      <c r="BQ189" s="341"/>
      <c r="BR189" s="351"/>
      <c r="BS189" s="306"/>
      <c r="BT189" s="306"/>
      <c r="BU189" s="306"/>
      <c r="BV189" s="306"/>
      <c r="BW189" s="306"/>
      <c r="BX189" s="306"/>
      <c r="BY189" s="307"/>
      <c r="BZ189" s="307"/>
      <c r="CA189" s="307"/>
      <c r="CB189" s="307"/>
      <c r="CC189" s="307"/>
      <c r="CD189" s="307"/>
      <c r="CE189" s="307"/>
      <c r="CF189" s="307"/>
      <c r="CG189" s="1492"/>
      <c r="CH189" s="1492"/>
      <c r="CI189" s="1492"/>
      <c r="CJ189" s="1492"/>
      <c r="CK189" s="1492"/>
      <c r="CL189" s="1492"/>
      <c r="CM189" s="1492"/>
      <c r="CN189" s="1492"/>
      <c r="CO189" s="1492"/>
      <c r="CP189" s="1492"/>
      <c r="CQ189" s="1492"/>
      <c r="CR189" s="1492"/>
      <c r="CS189" s="1492"/>
      <c r="CT189" s="1492"/>
      <c r="CU189" s="1492"/>
      <c r="CV189" s="1492"/>
      <c r="CW189" s="1492"/>
      <c r="CX189" s="1492"/>
      <c r="CY189" s="1492"/>
      <c r="CZ189" s="1492"/>
    </row>
    <row r="190" s="398" customFormat="true" ht="15" customHeight="true" x14ac:dyDescent="0.2">
      <c r="A190" s="729"/>
      <c r="B190" s="985"/>
      <c r="C190" s="899"/>
      <c r="D190" s="900"/>
      <c r="E190" s="900"/>
      <c r="F190" s="900"/>
      <c r="G190" s="901"/>
      <c r="H190" s="902"/>
      <c r="I190" s="900"/>
      <c r="J190" s="900"/>
      <c r="K190" s="900"/>
      <c r="L190" s="903"/>
      <c r="M190" s="904"/>
      <c r="N190" s="900"/>
      <c r="O190" s="900"/>
      <c r="P190" s="900"/>
      <c r="Q190" s="901"/>
      <c r="R190" s="902"/>
      <c r="S190" s="900"/>
      <c r="T190" s="900"/>
      <c r="U190" s="900"/>
      <c r="V190" s="900"/>
      <c r="W190" s="900"/>
      <c r="X190" s="900"/>
      <c r="Y190" s="900"/>
      <c r="Z190" s="900"/>
      <c r="AA190" s="900"/>
      <c r="AB190" s="900"/>
      <c r="AC190" s="900"/>
      <c r="AD190" s="900"/>
      <c r="AE190" s="900"/>
      <c r="AF190" s="1461"/>
      <c r="AG190" s="557"/>
      <c r="AH190" s="557"/>
      <c r="AI190" s="557"/>
      <c r="AJ190" s="557"/>
      <c r="AK190" s="557"/>
      <c r="AL190" s="557"/>
      <c r="AM190" s="557"/>
      <c r="AN190" s="557"/>
      <c r="AO190" s="557"/>
      <c r="AP190" s="557"/>
      <c r="AQ190" s="557"/>
      <c r="AR190" s="557"/>
      <c r="AS190" s="557"/>
      <c r="AT190" s="557"/>
      <c r="AU190" s="557"/>
      <c r="AV190" s="557"/>
      <c r="AW190" s="557"/>
      <c r="AX190" s="557"/>
      <c r="AY190" s="557"/>
      <c r="AZ190" s="216"/>
      <c r="BA190" s="392"/>
      <c r="BB190" s="159"/>
      <c r="BC190" s="340"/>
      <c r="BD190" s="306"/>
      <c r="BE190" s="306"/>
      <c r="BF190" s="306"/>
      <c r="BG190" s="341"/>
      <c r="BH190" s="351"/>
      <c r="BI190" s="306"/>
      <c r="BJ190" s="306"/>
      <c r="BK190" s="306"/>
      <c r="BL190" s="341"/>
      <c r="BM190" s="351"/>
      <c r="BN190" s="306"/>
      <c r="BO190" s="306"/>
      <c r="BP190" s="306"/>
      <c r="BQ190" s="341"/>
      <c r="BR190" s="351"/>
      <c r="BS190" s="306"/>
      <c r="BT190" s="306"/>
      <c r="BU190" s="306"/>
      <c r="BV190" s="306"/>
      <c r="BW190" s="306"/>
      <c r="BX190" s="306"/>
      <c r="BY190" s="307"/>
      <c r="BZ190" s="307"/>
      <c r="CA190" s="307"/>
      <c r="CB190" s="307"/>
      <c r="CC190" s="307"/>
      <c r="CD190" s="307"/>
      <c r="CE190" s="307"/>
      <c r="CF190" s="307"/>
      <c r="CG190" s="1492"/>
      <c r="CH190" s="1492"/>
      <c r="CI190" s="1492"/>
      <c r="CJ190" s="1492"/>
      <c r="CK190" s="1492"/>
      <c r="CL190" s="1492"/>
      <c r="CM190" s="1492"/>
      <c r="CN190" s="1492"/>
      <c r="CO190" s="1492"/>
      <c r="CP190" s="1492"/>
      <c r="CQ190" s="1492"/>
      <c r="CR190" s="1492"/>
      <c r="CS190" s="1492"/>
      <c r="CT190" s="1492"/>
      <c r="CU190" s="1492"/>
      <c r="CV190" s="1492"/>
      <c r="CW190" s="1492"/>
      <c r="CX190" s="1492"/>
      <c r="CY190" s="1492"/>
      <c r="CZ190" s="1492"/>
    </row>
    <row r="191" s="398" customFormat="true" ht="15" customHeight="true" x14ac:dyDescent="0.2">
      <c r="A191" s="729"/>
      <c r="B191" s="985"/>
      <c r="C191" s="899"/>
      <c r="D191" s="900"/>
      <c r="E191" s="900"/>
      <c r="F191" s="900"/>
      <c r="G191" s="901"/>
      <c r="H191" s="902"/>
      <c r="I191" s="900"/>
      <c r="J191" s="900"/>
      <c r="K191" s="900"/>
      <c r="L191" s="903"/>
      <c r="M191" s="904"/>
      <c r="N191" s="900"/>
      <c r="O191" s="900"/>
      <c r="P191" s="900"/>
      <c r="Q191" s="901"/>
      <c r="R191" s="902"/>
      <c r="S191" s="900"/>
      <c r="T191" s="900"/>
      <c r="U191" s="900"/>
      <c r="V191" s="900"/>
      <c r="W191" s="900"/>
      <c r="X191" s="900"/>
      <c r="Y191" s="900"/>
      <c r="Z191" s="900"/>
      <c r="AA191" s="900"/>
      <c r="AB191" s="900"/>
      <c r="AC191" s="900"/>
      <c r="AD191" s="900"/>
      <c r="AE191" s="900"/>
      <c r="AF191" s="1461"/>
      <c r="AG191" s="557"/>
      <c r="AH191" s="557"/>
      <c r="AI191" s="557"/>
      <c r="AJ191" s="557"/>
      <c r="AK191" s="557"/>
      <c r="AL191" s="557"/>
      <c r="AM191" s="557"/>
      <c r="AN191" s="557"/>
      <c r="AO191" s="557"/>
      <c r="AP191" s="557"/>
      <c r="AQ191" s="557"/>
      <c r="AR191" s="557"/>
      <c r="AS191" s="557"/>
      <c r="AT191" s="557"/>
      <c r="AU191" s="557"/>
      <c r="AV191" s="557"/>
      <c r="AW191" s="557"/>
      <c r="AX191" s="557"/>
      <c r="AY191" s="557"/>
      <c r="AZ191" s="216"/>
      <c r="BA191" s="392"/>
      <c r="BB191" s="159"/>
      <c r="BC191" s="340"/>
      <c r="BD191" s="306"/>
      <c r="BE191" s="306"/>
      <c r="BF191" s="306"/>
      <c r="BG191" s="341"/>
      <c r="BH191" s="351"/>
      <c r="BI191" s="306"/>
      <c r="BJ191" s="306"/>
      <c r="BK191" s="306"/>
      <c r="BL191" s="341"/>
      <c r="BM191" s="351"/>
      <c r="BN191" s="306"/>
      <c r="BO191" s="306"/>
      <c r="BP191" s="306"/>
      <c r="BQ191" s="341"/>
      <c r="BR191" s="351"/>
      <c r="BS191" s="306"/>
      <c r="BT191" s="306"/>
      <c r="BU191" s="306"/>
      <c r="BV191" s="306"/>
      <c r="BW191" s="306"/>
      <c r="BX191" s="306"/>
      <c r="BY191" s="307"/>
      <c r="BZ191" s="307"/>
      <c r="CA191" s="307"/>
      <c r="CB191" s="307"/>
      <c r="CC191" s="307"/>
      <c r="CD191" s="307"/>
      <c r="CE191" s="307"/>
      <c r="CF191" s="307"/>
      <c r="CG191" s="1492"/>
      <c r="CH191" s="1492"/>
      <c r="CI191" s="1492"/>
      <c r="CJ191" s="1492"/>
      <c r="CK191" s="1492"/>
      <c r="CL191" s="1492"/>
      <c r="CM191" s="1492"/>
      <c r="CN191" s="1492"/>
      <c r="CO191" s="1492"/>
      <c r="CP191" s="1492"/>
      <c r="CQ191" s="1492"/>
      <c r="CR191" s="1492"/>
      <c r="CS191" s="1492"/>
      <c r="CT191" s="1492"/>
      <c r="CU191" s="1492"/>
      <c r="CV191" s="1492"/>
      <c r="CW191" s="1492"/>
      <c r="CX191" s="1492"/>
      <c r="CY191" s="1492"/>
      <c r="CZ191" s="1492"/>
    </row>
    <row r="192" s="398" customFormat="true" ht="15" customHeight="true" x14ac:dyDescent="0.2">
      <c r="A192" s="729"/>
      <c r="B192" s="985"/>
      <c r="C192" s="899"/>
      <c r="D192" s="900"/>
      <c r="E192" s="900"/>
      <c r="F192" s="900"/>
      <c r="G192" s="901"/>
      <c r="H192" s="902"/>
      <c r="I192" s="900"/>
      <c r="J192" s="900"/>
      <c r="K192" s="900"/>
      <c r="L192" s="903"/>
      <c r="M192" s="904"/>
      <c r="N192" s="900"/>
      <c r="O192" s="900"/>
      <c r="P192" s="900"/>
      <c r="Q192" s="901"/>
      <c r="R192" s="902"/>
      <c r="S192" s="900"/>
      <c r="T192" s="900"/>
      <c r="U192" s="900"/>
      <c r="V192" s="900"/>
      <c r="W192" s="900"/>
      <c r="X192" s="900"/>
      <c r="Y192" s="900"/>
      <c r="Z192" s="900"/>
      <c r="AA192" s="900"/>
      <c r="AB192" s="900"/>
      <c r="AC192" s="900"/>
      <c r="AD192" s="900"/>
      <c r="AE192" s="900"/>
      <c r="AF192" s="1461"/>
      <c r="AG192" s="557"/>
      <c r="AH192" s="557"/>
      <c r="AI192" s="557"/>
      <c r="AJ192" s="557"/>
      <c r="AK192" s="557"/>
      <c r="AL192" s="557"/>
      <c r="AM192" s="557"/>
      <c r="AN192" s="557"/>
      <c r="AO192" s="557"/>
      <c r="AP192" s="557"/>
      <c r="AQ192" s="557"/>
      <c r="AR192" s="557"/>
      <c r="AS192" s="557"/>
      <c r="AT192" s="557"/>
      <c r="AU192" s="557"/>
      <c r="AV192" s="557"/>
      <c r="AW192" s="557"/>
      <c r="AX192" s="557"/>
      <c r="AY192" s="557"/>
      <c r="AZ192" s="216"/>
      <c r="BA192" s="392"/>
      <c r="BB192" s="159"/>
      <c r="BC192" s="340"/>
      <c r="BD192" s="306"/>
      <c r="BE192" s="306"/>
      <c r="BF192" s="306"/>
      <c r="BG192" s="341"/>
      <c r="BH192" s="351"/>
      <c r="BI192" s="306"/>
      <c r="BJ192" s="306"/>
      <c r="BK192" s="306"/>
      <c r="BL192" s="341"/>
      <c r="BM192" s="351"/>
      <c r="BN192" s="306"/>
      <c r="BO192" s="306"/>
      <c r="BP192" s="306"/>
      <c r="BQ192" s="341"/>
      <c r="BR192" s="351"/>
      <c r="BS192" s="306"/>
      <c r="BT192" s="306"/>
      <c r="BU192" s="306"/>
      <c r="BV192" s="306"/>
      <c r="BW192" s="306"/>
      <c r="BX192" s="306"/>
      <c r="BY192" s="307"/>
      <c r="BZ192" s="307"/>
      <c r="CA192" s="307"/>
      <c r="CB192" s="307"/>
      <c r="CC192" s="307"/>
      <c r="CD192" s="307"/>
      <c r="CE192" s="307"/>
      <c r="CF192" s="307"/>
      <c r="CG192" s="1492"/>
      <c r="CH192" s="1492"/>
      <c r="CI192" s="1492"/>
      <c r="CJ192" s="1492"/>
      <c r="CK192" s="1492"/>
      <c r="CL192" s="1492"/>
      <c r="CM192" s="1492"/>
      <c r="CN192" s="1492"/>
      <c r="CO192" s="1492"/>
      <c r="CP192" s="1492"/>
      <c r="CQ192" s="1492"/>
      <c r="CR192" s="1492"/>
      <c r="CS192" s="1492"/>
      <c r="CT192" s="1492"/>
      <c r="CU192" s="1492"/>
      <c r="CV192" s="1492"/>
      <c r="CW192" s="1492"/>
      <c r="CX192" s="1492"/>
      <c r="CY192" s="1492"/>
      <c r="CZ192" s="1492"/>
    </row>
    <row r="193" s="398" customFormat="true" ht="15" customHeight="true" x14ac:dyDescent="0.2">
      <c r="A193" s="729"/>
      <c r="B193" s="985"/>
      <c r="C193" s="899"/>
      <c r="D193" s="900"/>
      <c r="E193" s="900"/>
      <c r="F193" s="900"/>
      <c r="G193" s="901"/>
      <c r="H193" s="902"/>
      <c r="I193" s="900"/>
      <c r="J193" s="900"/>
      <c r="K193" s="900"/>
      <c r="L193" s="903"/>
      <c r="M193" s="904"/>
      <c r="N193" s="900"/>
      <c r="O193" s="900"/>
      <c r="P193" s="900"/>
      <c r="Q193" s="901"/>
      <c r="R193" s="902"/>
      <c r="S193" s="900"/>
      <c r="T193" s="900"/>
      <c r="U193" s="900"/>
      <c r="V193" s="900"/>
      <c r="W193" s="900"/>
      <c r="X193" s="900"/>
      <c r="Y193" s="900"/>
      <c r="Z193" s="900"/>
      <c r="AA193" s="900"/>
      <c r="AB193" s="900"/>
      <c r="AC193" s="900"/>
      <c r="AD193" s="900"/>
      <c r="AE193" s="900"/>
      <c r="AF193" s="1461"/>
      <c r="AG193" s="557"/>
      <c r="AH193" s="557"/>
      <c r="AI193" s="557"/>
      <c r="AJ193" s="557"/>
      <c r="AK193" s="557"/>
      <c r="AL193" s="557"/>
      <c r="AM193" s="557"/>
      <c r="AN193" s="557"/>
      <c r="AO193" s="557"/>
      <c r="AP193" s="557"/>
      <c r="AQ193" s="557"/>
      <c r="AR193" s="557"/>
      <c r="AS193" s="557"/>
      <c r="AT193" s="557"/>
      <c r="AU193" s="557"/>
      <c r="AV193" s="557"/>
      <c r="AW193" s="557"/>
      <c r="AX193" s="557"/>
      <c r="AY193" s="557"/>
      <c r="AZ193" s="216"/>
      <c r="BA193" s="392"/>
      <c r="BB193" s="159"/>
      <c r="BC193" s="340"/>
      <c r="BD193" s="306"/>
      <c r="BE193" s="306"/>
      <c r="BF193" s="306"/>
      <c r="BG193" s="341"/>
      <c r="BH193" s="351"/>
      <c r="BI193" s="306"/>
      <c r="BJ193" s="306"/>
      <c r="BK193" s="306"/>
      <c r="BL193" s="341"/>
      <c r="BM193" s="351"/>
      <c r="BN193" s="306"/>
      <c r="BO193" s="306"/>
      <c r="BP193" s="306"/>
      <c r="BQ193" s="341"/>
      <c r="BR193" s="351"/>
      <c r="BS193" s="306"/>
      <c r="BT193" s="306"/>
      <c r="BU193" s="306"/>
      <c r="BV193" s="306"/>
      <c r="BW193" s="306"/>
      <c r="BX193" s="306"/>
      <c r="BY193" s="307"/>
      <c r="BZ193" s="307"/>
      <c r="CA193" s="307"/>
      <c r="CB193" s="307"/>
      <c r="CC193" s="307"/>
      <c r="CD193" s="307"/>
      <c r="CE193" s="307"/>
      <c r="CF193" s="307"/>
      <c r="CG193" s="1492"/>
      <c r="CH193" s="1492"/>
      <c r="CI193" s="1492"/>
      <c r="CJ193" s="1492"/>
      <c r="CK193" s="1492"/>
      <c r="CL193" s="1492"/>
      <c r="CM193" s="1492"/>
      <c r="CN193" s="1492"/>
      <c r="CO193" s="1492"/>
      <c r="CP193" s="1492"/>
      <c r="CQ193" s="1492"/>
      <c r="CR193" s="1492"/>
      <c r="CS193" s="1492"/>
      <c r="CT193" s="1492"/>
      <c r="CU193" s="1492"/>
      <c r="CV193" s="1492"/>
      <c r="CW193" s="1492"/>
      <c r="CX193" s="1492"/>
      <c r="CY193" s="1492"/>
      <c r="CZ193" s="1492"/>
    </row>
    <row r="194" s="398" customFormat="true" ht="15" customHeight="true" x14ac:dyDescent="0.2">
      <c r="A194" s="729"/>
      <c r="B194" s="985"/>
      <c r="C194" s="899"/>
      <c r="D194" s="900"/>
      <c r="E194" s="900"/>
      <c r="F194" s="900"/>
      <c r="G194" s="901"/>
      <c r="H194" s="902"/>
      <c r="I194" s="900"/>
      <c r="J194" s="900"/>
      <c r="K194" s="900"/>
      <c r="L194" s="903"/>
      <c r="M194" s="904"/>
      <c r="N194" s="900"/>
      <c r="O194" s="900"/>
      <c r="P194" s="900"/>
      <c r="Q194" s="901"/>
      <c r="R194" s="902"/>
      <c r="S194" s="900"/>
      <c r="T194" s="900"/>
      <c r="U194" s="900"/>
      <c r="V194" s="900"/>
      <c r="W194" s="900"/>
      <c r="X194" s="900"/>
      <c r="Y194" s="900"/>
      <c r="Z194" s="900"/>
      <c r="AA194" s="900"/>
      <c r="AB194" s="900"/>
      <c r="AC194" s="900"/>
      <c r="AD194" s="900"/>
      <c r="AE194" s="900"/>
      <c r="AF194" s="1461"/>
      <c r="AG194" s="557"/>
      <c r="AH194" s="557"/>
      <c r="AI194" s="557"/>
      <c r="AJ194" s="557"/>
      <c r="AK194" s="557"/>
      <c r="AL194" s="557"/>
      <c r="AM194" s="557"/>
      <c r="AN194" s="557"/>
      <c r="AO194" s="557"/>
      <c r="AP194" s="557"/>
      <c r="AQ194" s="557"/>
      <c r="AR194" s="557"/>
      <c r="AS194" s="557"/>
      <c r="AT194" s="557"/>
      <c r="AU194" s="557"/>
      <c r="AV194" s="557"/>
      <c r="AW194" s="557"/>
      <c r="AX194" s="557"/>
      <c r="AY194" s="557"/>
      <c r="AZ194" s="216"/>
      <c r="BA194" s="392"/>
      <c r="BB194" s="159"/>
      <c r="BC194" s="340"/>
      <c r="BD194" s="306"/>
      <c r="BE194" s="306"/>
      <c r="BF194" s="306"/>
      <c r="BG194" s="341"/>
      <c r="BH194" s="351"/>
      <c r="BI194" s="306"/>
      <c r="BJ194" s="306"/>
      <c r="BK194" s="306"/>
      <c r="BL194" s="341"/>
      <c r="BM194" s="351"/>
      <c r="BN194" s="306"/>
      <c r="BO194" s="306"/>
      <c r="BP194" s="306"/>
      <c r="BQ194" s="341"/>
      <c r="BR194" s="351"/>
      <c r="BS194" s="306"/>
      <c r="BT194" s="306"/>
      <c r="BU194" s="306"/>
      <c r="BV194" s="306"/>
      <c r="BW194" s="306"/>
      <c r="BX194" s="306"/>
      <c r="BY194" s="307"/>
      <c r="BZ194" s="307"/>
      <c r="CA194" s="307"/>
      <c r="CB194" s="307"/>
      <c r="CC194" s="307"/>
      <c r="CD194" s="307"/>
      <c r="CE194" s="307"/>
      <c r="CF194" s="307"/>
      <c r="CG194" s="1492"/>
      <c r="CH194" s="1492"/>
      <c r="CI194" s="1492"/>
      <c r="CJ194" s="1492"/>
      <c r="CK194" s="1492"/>
      <c r="CL194" s="1492"/>
      <c r="CM194" s="1492"/>
      <c r="CN194" s="1492"/>
      <c r="CO194" s="1492"/>
      <c r="CP194" s="1492"/>
      <c r="CQ194" s="1492"/>
      <c r="CR194" s="1492"/>
      <c r="CS194" s="1492"/>
      <c r="CT194" s="1492"/>
      <c r="CU194" s="1492"/>
      <c r="CV194" s="1492"/>
      <c r="CW194" s="1492"/>
      <c r="CX194" s="1492"/>
      <c r="CY194" s="1492"/>
      <c r="CZ194" s="1492"/>
    </row>
    <row r="195" s="131" customFormat="true" ht="15" customHeight="true" x14ac:dyDescent="0.2">
      <c r="A195" s="729"/>
      <c r="B195" s="985"/>
      <c r="C195" s="899"/>
      <c r="D195" s="900"/>
      <c r="E195" s="900"/>
      <c r="F195" s="900"/>
      <c r="G195" s="901"/>
      <c r="H195" s="902"/>
      <c r="I195" s="900"/>
      <c r="J195" s="900"/>
      <c r="K195" s="900"/>
      <c r="L195" s="903"/>
      <c r="M195" s="904"/>
      <c r="N195" s="900"/>
      <c r="O195" s="900"/>
      <c r="P195" s="900"/>
      <c r="Q195" s="901"/>
      <c r="R195" s="902"/>
      <c r="S195" s="900"/>
      <c r="T195" s="900"/>
      <c r="U195" s="900"/>
      <c r="V195" s="900"/>
      <c r="W195" s="900"/>
      <c r="X195" s="900"/>
      <c r="Y195" s="900"/>
      <c r="Z195" s="900"/>
      <c r="AA195" s="900"/>
      <c r="AB195" s="900"/>
      <c r="AC195" s="900"/>
      <c r="AD195" s="900"/>
      <c r="AE195" s="900"/>
      <c r="AF195" s="1461"/>
      <c r="AG195" s="557"/>
      <c r="AH195" s="557"/>
      <c r="AI195" s="557"/>
      <c r="AJ195" s="557"/>
      <c r="AK195" s="557"/>
      <c r="AL195" s="557"/>
      <c r="AM195" s="557"/>
      <c r="AN195" s="557"/>
      <c r="AO195" s="557"/>
      <c r="AP195" s="557"/>
      <c r="AQ195" s="557"/>
      <c r="AR195" s="557"/>
      <c r="AS195" s="557"/>
      <c r="AT195" s="557"/>
      <c r="AU195" s="557"/>
      <c r="AV195" s="557"/>
      <c r="AW195" s="557"/>
      <c r="AX195" s="557"/>
      <c r="AY195" s="557"/>
      <c r="AZ195" s="216"/>
      <c r="BA195" s="392"/>
      <c r="BB195" s="159"/>
      <c r="BC195" s="340"/>
      <c r="BD195" s="306"/>
      <c r="BE195" s="306"/>
      <c r="BF195" s="306"/>
      <c r="BG195" s="341"/>
      <c r="BH195" s="351"/>
      <c r="BI195" s="306"/>
      <c r="BJ195" s="306"/>
      <c r="BK195" s="306"/>
      <c r="BL195" s="341"/>
      <c r="BM195" s="351"/>
      <c r="BN195" s="306"/>
      <c r="BO195" s="306"/>
      <c r="BP195" s="306"/>
      <c r="BQ195" s="341"/>
      <c r="BR195" s="351"/>
      <c r="BS195" s="306"/>
      <c r="BT195" s="306"/>
      <c r="BU195" s="306"/>
      <c r="BV195" s="306"/>
      <c r="BW195" s="306"/>
      <c r="BX195" s="306"/>
      <c r="BY195" s="307"/>
      <c r="BZ195" s="307"/>
      <c r="CA195" s="307"/>
      <c r="CB195" s="307"/>
      <c r="CC195" s="307"/>
      <c r="CD195" s="307"/>
      <c r="CE195" s="307"/>
      <c r="CF195" s="307"/>
      <c r="CG195" s="1492"/>
      <c r="CH195" s="1492"/>
      <c r="CI195" s="1492"/>
      <c r="CJ195" s="1492"/>
      <c r="CK195" s="1492"/>
      <c r="CL195" s="1492"/>
      <c r="CM195" s="1492"/>
      <c r="CN195" s="1492"/>
      <c r="CO195" s="1492"/>
      <c r="CP195" s="1492"/>
      <c r="CQ195" s="1492"/>
      <c r="CR195" s="1492"/>
      <c r="CS195" s="1492"/>
      <c r="CT195" s="1492"/>
      <c r="CU195" s="1492"/>
      <c r="CV195" s="1492"/>
      <c r="CW195" s="1492"/>
      <c r="CX195" s="1492"/>
      <c r="CY195" s="1492"/>
      <c r="CZ195" s="1492"/>
    </row>
    <row r="196" s="131" customFormat="true" ht="15" customHeight="true" x14ac:dyDescent="0.2">
      <c r="A196" s="730"/>
      <c r="B196" s="986"/>
      <c r="C196" s="905"/>
      <c r="D196" s="906"/>
      <c r="E196" s="906"/>
      <c r="F196" s="906"/>
      <c r="G196" s="907"/>
      <c r="H196" s="908"/>
      <c r="I196" s="906"/>
      <c r="J196" s="906"/>
      <c r="K196" s="906"/>
      <c r="L196" s="909"/>
      <c r="M196" s="910"/>
      <c r="N196" s="906"/>
      <c r="O196" s="906"/>
      <c r="P196" s="906"/>
      <c r="Q196" s="907"/>
      <c r="R196" s="908"/>
      <c r="S196" s="906"/>
      <c r="T196" s="906"/>
      <c r="U196" s="906"/>
      <c r="V196" s="906"/>
      <c r="W196" s="906"/>
      <c r="X196" s="906"/>
      <c r="Y196" s="906"/>
      <c r="Z196" s="906"/>
      <c r="AA196" s="906"/>
      <c r="AB196" s="906"/>
      <c r="AC196" s="906"/>
      <c r="AD196" s="906"/>
      <c r="AE196" s="906"/>
      <c r="AF196" s="1462"/>
      <c r="AG196" s="557"/>
      <c r="AH196" s="557"/>
      <c r="AI196" s="557"/>
      <c r="AJ196" s="557"/>
      <c r="AK196" s="557"/>
      <c r="AL196" s="557"/>
      <c r="AM196" s="557"/>
      <c r="AN196" s="557"/>
      <c r="AO196" s="557"/>
      <c r="AP196" s="557"/>
      <c r="AQ196" s="557"/>
      <c r="AR196" s="557"/>
      <c r="AS196" s="557"/>
      <c r="AT196" s="557"/>
      <c r="AU196" s="557"/>
      <c r="AV196" s="557"/>
      <c r="AW196" s="557"/>
      <c r="AX196" s="557"/>
      <c r="AY196" s="557"/>
      <c r="AZ196" s="216"/>
      <c r="BA196" s="392"/>
      <c r="BB196" s="159"/>
      <c r="BC196" s="340"/>
      <c r="BD196" s="306"/>
      <c r="BE196" s="306"/>
      <c r="BF196" s="306"/>
      <c r="BG196" s="341"/>
      <c r="BH196" s="351"/>
      <c r="BI196" s="306"/>
      <c r="BJ196" s="306"/>
      <c r="BK196" s="306"/>
      <c r="BL196" s="341"/>
      <c r="BM196" s="351"/>
      <c r="BN196" s="306"/>
      <c r="BO196" s="306"/>
      <c r="BP196" s="306"/>
      <c r="BQ196" s="341"/>
      <c r="BR196" s="351"/>
      <c r="BS196" s="306"/>
      <c r="BT196" s="306"/>
      <c r="BU196" s="306"/>
      <c r="BV196" s="306"/>
      <c r="BW196" s="306"/>
      <c r="BX196" s="306"/>
      <c r="BY196" s="307"/>
      <c r="BZ196" s="307"/>
      <c r="CA196" s="307"/>
      <c r="CB196" s="307"/>
      <c r="CC196" s="307"/>
      <c r="CD196" s="307"/>
      <c r="CE196" s="307"/>
      <c r="CF196" s="307"/>
      <c r="CG196" s="1492"/>
      <c r="CH196" s="1492"/>
      <c r="CI196" s="1492"/>
      <c r="CJ196" s="1492"/>
      <c r="CK196" s="1492"/>
      <c r="CL196" s="1492"/>
      <c r="CM196" s="1492"/>
      <c r="CN196" s="1492"/>
      <c r="CO196" s="1492"/>
      <c r="CP196" s="1492"/>
      <c r="CQ196" s="1492"/>
      <c r="CR196" s="1492"/>
      <c r="CS196" s="1492"/>
      <c r="CT196" s="1492"/>
      <c r="CU196" s="1492"/>
      <c r="CV196" s="1492"/>
      <c r="CW196" s="1492"/>
      <c r="CX196" s="1492"/>
      <c r="CY196" s="1492"/>
      <c r="CZ196" s="1492"/>
    </row>
    <row r="197" s="131" customFormat="true" ht="15" customHeight="true" x14ac:dyDescent="0.2">
      <c r="A197" s="639"/>
      <c r="B197" s="747"/>
      <c r="C197" s="836"/>
      <c r="D197" s="796"/>
      <c r="E197" s="796"/>
      <c r="F197" s="796"/>
      <c r="G197" s="797"/>
      <c r="H197" s="837"/>
      <c r="I197" s="796"/>
      <c r="J197" s="796"/>
      <c r="K197" s="796"/>
      <c r="L197" s="838"/>
      <c r="M197" s="836"/>
      <c r="N197" s="796"/>
      <c r="O197" s="796"/>
      <c r="P197" s="796"/>
      <c r="Q197" s="797"/>
      <c r="R197" s="837"/>
      <c r="S197" s="796"/>
      <c r="T197" s="796"/>
      <c r="U197" s="796"/>
      <c r="V197" s="796"/>
      <c r="W197" s="796"/>
      <c r="X197" s="796"/>
      <c r="Y197" s="796"/>
      <c r="Z197" s="796"/>
      <c r="AA197" s="796"/>
      <c r="AB197" s="796"/>
      <c r="AC197" s="796"/>
      <c r="AD197" s="796"/>
      <c r="AE197" s="796"/>
      <c r="AF197" s="838"/>
      <c r="AG197" s="557"/>
      <c r="AH197" s="557"/>
      <c r="AI197" s="557"/>
      <c r="AJ197" s="557"/>
      <c r="AK197" s="557"/>
      <c r="AL197" s="557"/>
      <c r="AM197" s="557"/>
      <c r="AN197" s="557"/>
      <c r="AO197" s="557"/>
      <c r="AP197" s="557"/>
      <c r="AQ197" s="557"/>
      <c r="AR197" s="557"/>
      <c r="AS197" s="557"/>
      <c r="AT197" s="557"/>
      <c r="AU197" s="557"/>
      <c r="AV197" s="557"/>
      <c r="AW197" s="557"/>
      <c r="AX197" s="557"/>
      <c r="AY197" s="557"/>
      <c r="AZ197" s="216"/>
      <c r="BA197" s="392"/>
      <c r="BB197" s="159"/>
      <c r="BC197" s="340"/>
      <c r="BD197" s="306"/>
      <c r="BE197" s="306"/>
      <c r="BF197" s="306"/>
      <c r="BG197" s="341"/>
      <c r="BH197" s="351"/>
      <c r="BI197" s="306"/>
      <c r="BJ197" s="306"/>
      <c r="BK197" s="306"/>
      <c r="BL197" s="341"/>
      <c r="BM197" s="351"/>
      <c r="BN197" s="306"/>
      <c r="BO197" s="306"/>
      <c r="BP197" s="306"/>
      <c r="BQ197" s="341"/>
      <c r="BR197" s="351"/>
      <c r="BS197" s="306"/>
      <c r="BT197" s="306"/>
      <c r="BU197" s="306"/>
      <c r="BV197" s="306"/>
      <c r="BW197" s="306"/>
      <c r="BX197" s="306"/>
      <c r="BY197" s="307"/>
      <c r="BZ197" s="307"/>
      <c r="CA197" s="307"/>
      <c r="CB197" s="307"/>
      <c r="CC197" s="307"/>
      <c r="CD197" s="307"/>
      <c r="CE197" s="307"/>
      <c r="CF197" s="307"/>
      <c r="CG197" s="1492"/>
      <c r="CH197" s="1492"/>
      <c r="CI197" s="1492"/>
      <c r="CJ197" s="1492"/>
      <c r="CK197" s="1492"/>
      <c r="CL197" s="1492"/>
      <c r="CM197" s="1492"/>
      <c r="CN197" s="1492"/>
      <c r="CO197" s="1492"/>
      <c r="CP197" s="1492"/>
      <c r="CQ197" s="1492"/>
      <c r="CR197" s="1492"/>
      <c r="CS197" s="1492"/>
      <c r="CT197" s="1492"/>
      <c r="CU197" s="1492"/>
      <c r="CV197" s="1492"/>
      <c r="CW197" s="1492"/>
      <c r="CX197" s="1492"/>
      <c r="CY197" s="1492"/>
      <c r="CZ197" s="1492"/>
    </row>
    <row r="198" s="131" customFormat="true" ht="15" customHeight="true" x14ac:dyDescent="0.2">
      <c r="A198" s="639"/>
      <c r="B198" s="747"/>
      <c r="C198" s="836"/>
      <c r="D198" s="796"/>
      <c r="E198" s="796"/>
      <c r="F198" s="796"/>
      <c r="G198" s="797"/>
      <c r="H198" s="837"/>
      <c r="I198" s="796"/>
      <c r="J198" s="796"/>
      <c r="K198" s="796"/>
      <c r="L198" s="838"/>
      <c r="M198" s="836"/>
      <c r="N198" s="796"/>
      <c r="O198" s="796"/>
      <c r="P198" s="796"/>
      <c r="Q198" s="797"/>
      <c r="R198" s="837"/>
      <c r="S198" s="796"/>
      <c r="T198" s="796"/>
      <c r="U198" s="796"/>
      <c r="V198" s="796"/>
      <c r="W198" s="796"/>
      <c r="X198" s="796"/>
      <c r="Y198" s="796"/>
      <c r="Z198" s="796"/>
      <c r="AA198" s="796"/>
      <c r="AB198" s="796"/>
      <c r="AC198" s="796"/>
      <c r="AD198" s="796"/>
      <c r="AE198" s="796"/>
      <c r="AF198" s="838"/>
      <c r="AG198" s="557"/>
      <c r="AH198" s="557"/>
      <c r="AI198" s="557"/>
      <c r="AJ198" s="557"/>
      <c r="AK198" s="557"/>
      <c r="AL198" s="557"/>
      <c r="AM198" s="557"/>
      <c r="AN198" s="557"/>
      <c r="AO198" s="557"/>
      <c r="AP198" s="557"/>
      <c r="AQ198" s="557"/>
      <c r="AR198" s="557"/>
      <c r="AS198" s="557"/>
      <c r="AT198" s="557"/>
      <c r="AU198" s="557"/>
      <c r="AV198" s="557"/>
      <c r="AW198" s="557"/>
      <c r="AX198" s="557"/>
      <c r="AY198" s="557"/>
      <c r="AZ198" s="216"/>
      <c r="BA198" s="392"/>
      <c r="BB198" s="159"/>
      <c r="BC198" s="340"/>
      <c r="BD198" s="306"/>
      <c r="BE198" s="306"/>
      <c r="BF198" s="306"/>
      <c r="BG198" s="341"/>
      <c r="BH198" s="351"/>
      <c r="BI198" s="306"/>
      <c r="BJ198" s="306"/>
      <c r="BK198" s="306"/>
      <c r="BL198" s="341"/>
      <c r="BM198" s="351"/>
      <c r="BN198" s="306"/>
      <c r="BO198" s="306"/>
      <c r="BP198" s="306"/>
      <c r="BQ198" s="341"/>
      <c r="BR198" s="351"/>
      <c r="BS198" s="306"/>
      <c r="BT198" s="306"/>
      <c r="BU198" s="306"/>
      <c r="BV198" s="306"/>
      <c r="BW198" s="306"/>
      <c r="BX198" s="306"/>
      <c r="BY198" s="307"/>
      <c r="BZ198" s="307"/>
      <c r="CA198" s="307"/>
      <c r="CB198" s="307"/>
      <c r="CC198" s="307"/>
      <c r="CD198" s="307"/>
      <c r="CE198" s="307"/>
      <c r="CF198" s="307"/>
      <c r="CG198" s="1492"/>
      <c r="CH198" s="1492"/>
      <c r="CI198" s="1492"/>
      <c r="CJ198" s="1492"/>
      <c r="CK198" s="1492"/>
      <c r="CL198" s="1492"/>
      <c r="CM198" s="1492"/>
      <c r="CN198" s="1492"/>
      <c r="CO198" s="1492"/>
      <c r="CP198" s="1492"/>
      <c r="CQ198" s="1492"/>
      <c r="CR198" s="1492"/>
      <c r="CS198" s="1492"/>
      <c r="CT198" s="1492"/>
      <c r="CU198" s="1492"/>
      <c r="CV198" s="1492"/>
      <c r="CW198" s="1492"/>
      <c r="CX198" s="1492"/>
      <c r="CY198" s="1492"/>
      <c r="CZ198" s="1492"/>
    </row>
    <row r="199" s="131" customFormat="true" ht="15" customHeight="true" x14ac:dyDescent="0.2">
      <c r="A199" s="639"/>
      <c r="B199" s="747"/>
      <c r="C199" s="836"/>
      <c r="D199" s="796"/>
      <c r="E199" s="796"/>
      <c r="F199" s="796"/>
      <c r="G199" s="797"/>
      <c r="H199" s="837"/>
      <c r="I199" s="796"/>
      <c r="J199" s="796"/>
      <c r="K199" s="796"/>
      <c r="L199" s="838"/>
      <c r="M199" s="836"/>
      <c r="N199" s="796"/>
      <c r="O199" s="796"/>
      <c r="P199" s="796"/>
      <c r="Q199" s="797"/>
      <c r="R199" s="837"/>
      <c r="S199" s="796"/>
      <c r="T199" s="796"/>
      <c r="U199" s="796"/>
      <c r="V199" s="796"/>
      <c r="W199" s="796"/>
      <c r="X199" s="796"/>
      <c r="Y199" s="796"/>
      <c r="Z199" s="796"/>
      <c r="AA199" s="796"/>
      <c r="AB199" s="796"/>
      <c r="AC199" s="796"/>
      <c r="AD199" s="796"/>
      <c r="AE199" s="796"/>
      <c r="AF199" s="838"/>
      <c r="AG199" s="557"/>
      <c r="AH199" s="557"/>
      <c r="AI199" s="557"/>
      <c r="AJ199" s="557"/>
      <c r="AK199" s="557"/>
      <c r="AL199" s="557"/>
      <c r="AM199" s="557"/>
      <c r="AN199" s="557"/>
      <c r="AO199" s="557"/>
      <c r="AP199" s="557"/>
      <c r="AQ199" s="557"/>
      <c r="AR199" s="557"/>
      <c r="AS199" s="557"/>
      <c r="AT199" s="557"/>
      <c r="AU199" s="557"/>
      <c r="AV199" s="557"/>
      <c r="AW199" s="557"/>
      <c r="AX199" s="557"/>
      <c r="AY199" s="557"/>
      <c r="AZ199" s="216"/>
      <c r="BA199" s="392"/>
      <c r="BB199" s="159"/>
      <c r="BC199" s="340"/>
      <c r="BD199" s="306"/>
      <c r="BE199" s="306"/>
      <c r="BF199" s="306"/>
      <c r="BG199" s="341"/>
      <c r="BH199" s="351"/>
      <c r="BI199" s="306"/>
      <c r="BJ199" s="306"/>
      <c r="BK199" s="306"/>
      <c r="BL199" s="341"/>
      <c r="BM199" s="351"/>
      <c r="BN199" s="306"/>
      <c r="BO199" s="306"/>
      <c r="BP199" s="306"/>
      <c r="BQ199" s="341"/>
      <c r="BR199" s="351"/>
      <c r="BS199" s="306"/>
      <c r="BT199" s="306"/>
      <c r="BU199" s="306"/>
      <c r="BV199" s="306"/>
      <c r="BW199" s="306"/>
      <c r="BX199" s="306"/>
      <c r="BY199" s="307"/>
      <c r="BZ199" s="307"/>
      <c r="CA199" s="307"/>
      <c r="CB199" s="307"/>
      <c r="CC199" s="307"/>
      <c r="CD199" s="307"/>
      <c r="CE199" s="307"/>
      <c r="CF199" s="307"/>
      <c r="CG199" s="1492"/>
      <c r="CH199" s="1492"/>
      <c r="CI199" s="1492"/>
      <c r="CJ199" s="1492"/>
      <c r="CK199" s="1492"/>
      <c r="CL199" s="1492"/>
      <c r="CM199" s="1492"/>
      <c r="CN199" s="1492"/>
      <c r="CO199" s="1492"/>
      <c r="CP199" s="1492"/>
      <c r="CQ199" s="1492"/>
      <c r="CR199" s="1492"/>
      <c r="CS199" s="1492"/>
      <c r="CT199" s="1492"/>
      <c r="CU199" s="1492"/>
      <c r="CV199" s="1492"/>
      <c r="CW199" s="1492"/>
      <c r="CX199" s="1492"/>
      <c r="CY199" s="1492"/>
      <c r="CZ199" s="1492"/>
    </row>
    <row r="200" s="131" customFormat="true" ht="15" customHeight="true" x14ac:dyDescent="0.2">
      <c r="A200" s="639"/>
      <c r="B200" s="747"/>
      <c r="C200" s="836"/>
      <c r="D200" s="796"/>
      <c r="E200" s="796"/>
      <c r="F200" s="796"/>
      <c r="G200" s="797"/>
      <c r="H200" s="837"/>
      <c r="I200" s="796"/>
      <c r="J200" s="796"/>
      <c r="K200" s="796"/>
      <c r="L200" s="838"/>
      <c r="M200" s="836"/>
      <c r="N200" s="796"/>
      <c r="O200" s="796"/>
      <c r="P200" s="796"/>
      <c r="Q200" s="797"/>
      <c r="R200" s="837"/>
      <c r="S200" s="796"/>
      <c r="T200" s="796"/>
      <c r="U200" s="796"/>
      <c r="V200" s="796"/>
      <c r="W200" s="796"/>
      <c r="X200" s="796"/>
      <c r="Y200" s="796"/>
      <c r="Z200" s="796"/>
      <c r="AA200" s="796"/>
      <c r="AB200" s="796"/>
      <c r="AC200" s="796"/>
      <c r="AD200" s="796"/>
      <c r="AE200" s="796"/>
      <c r="AF200" s="838"/>
      <c r="AG200" s="557"/>
      <c r="AH200" s="557"/>
      <c r="AI200" s="557"/>
      <c r="AJ200" s="557"/>
      <c r="AK200" s="557"/>
      <c r="AL200" s="557"/>
      <c r="AM200" s="557"/>
      <c r="AN200" s="557"/>
      <c r="AO200" s="557"/>
      <c r="AP200" s="557"/>
      <c r="AQ200" s="557"/>
      <c r="AR200" s="557"/>
      <c r="AS200" s="557"/>
      <c r="AT200" s="557"/>
      <c r="AU200" s="557"/>
      <c r="AV200" s="557"/>
      <c r="AW200" s="557"/>
      <c r="AX200" s="557"/>
      <c r="AY200" s="557"/>
      <c r="AZ200" s="216"/>
      <c r="BA200" s="392"/>
      <c r="BB200" s="159"/>
      <c r="BC200" s="340"/>
      <c r="BD200" s="306"/>
      <c r="BE200" s="306"/>
      <c r="BF200" s="306"/>
      <c r="BG200" s="341"/>
      <c r="BH200" s="351"/>
      <c r="BI200" s="306"/>
      <c r="BJ200" s="306"/>
      <c r="BK200" s="306"/>
      <c r="BL200" s="341"/>
      <c r="BM200" s="351"/>
      <c r="BN200" s="306"/>
      <c r="BO200" s="306"/>
      <c r="BP200" s="306"/>
      <c r="BQ200" s="341"/>
      <c r="BR200" s="351"/>
      <c r="BS200" s="306"/>
      <c r="BT200" s="306"/>
      <c r="BU200" s="306"/>
      <c r="BV200" s="306"/>
      <c r="BW200" s="306"/>
      <c r="BX200" s="306"/>
      <c r="BY200" s="307"/>
      <c r="BZ200" s="307"/>
      <c r="CA200" s="307"/>
      <c r="CB200" s="307"/>
      <c r="CC200" s="307"/>
      <c r="CD200" s="307"/>
      <c r="CE200" s="307"/>
      <c r="CF200" s="307"/>
      <c r="CG200" s="1492"/>
      <c r="CH200" s="1492"/>
      <c r="CI200" s="1492"/>
      <c r="CJ200" s="1492"/>
      <c r="CK200" s="1492"/>
      <c r="CL200" s="1492"/>
      <c r="CM200" s="1492"/>
      <c r="CN200" s="1492"/>
      <c r="CO200" s="1492"/>
      <c r="CP200" s="1492"/>
      <c r="CQ200" s="1492"/>
      <c r="CR200" s="1492"/>
      <c r="CS200" s="1492"/>
      <c r="CT200" s="1492"/>
      <c r="CU200" s="1492"/>
      <c r="CV200" s="1492"/>
      <c r="CW200" s="1492"/>
      <c r="CX200" s="1492"/>
      <c r="CY200" s="1492"/>
      <c r="CZ200" s="1492"/>
    </row>
    <row r="201" s="131" customFormat="true" ht="15" customHeight="true" x14ac:dyDescent="0.2">
      <c r="A201" s="639"/>
      <c r="B201" s="747"/>
      <c r="C201" s="836"/>
      <c r="D201" s="796"/>
      <c r="E201" s="796"/>
      <c r="F201" s="796"/>
      <c r="G201" s="797"/>
      <c r="H201" s="837"/>
      <c r="I201" s="796"/>
      <c r="J201" s="796"/>
      <c r="K201" s="796"/>
      <c r="L201" s="838"/>
      <c r="M201" s="836"/>
      <c r="N201" s="796"/>
      <c r="O201" s="796"/>
      <c r="P201" s="796"/>
      <c r="Q201" s="797"/>
      <c r="R201" s="837"/>
      <c r="S201" s="796"/>
      <c r="T201" s="796"/>
      <c r="U201" s="796"/>
      <c r="V201" s="796"/>
      <c r="W201" s="796"/>
      <c r="X201" s="796"/>
      <c r="Y201" s="796"/>
      <c r="Z201" s="796"/>
      <c r="AA201" s="796"/>
      <c r="AB201" s="796"/>
      <c r="AC201" s="796"/>
      <c r="AD201" s="796"/>
      <c r="AE201" s="796"/>
      <c r="AF201" s="838"/>
      <c r="AG201" s="557"/>
      <c r="AH201" s="557"/>
      <c r="AI201" s="557"/>
      <c r="AJ201" s="557"/>
      <c r="AK201" s="557"/>
      <c r="AL201" s="557"/>
      <c r="AM201" s="557"/>
      <c r="AN201" s="557"/>
      <c r="AO201" s="557"/>
      <c r="AP201" s="557"/>
      <c r="AQ201" s="557"/>
      <c r="AR201" s="557"/>
      <c r="AS201" s="557"/>
      <c r="AT201" s="557"/>
      <c r="AU201" s="557"/>
      <c r="AV201" s="557"/>
      <c r="AW201" s="557"/>
      <c r="AX201" s="557"/>
      <c r="AY201" s="557"/>
      <c r="AZ201" s="216"/>
      <c r="BA201" s="392"/>
      <c r="BB201" s="159"/>
      <c r="BC201" s="340"/>
      <c r="BD201" s="306"/>
      <c r="BE201" s="306"/>
      <c r="BF201" s="306"/>
      <c r="BG201" s="341"/>
      <c r="BH201" s="351"/>
      <c r="BI201" s="306"/>
      <c r="BJ201" s="306"/>
      <c r="BK201" s="306"/>
      <c r="BL201" s="341"/>
      <c r="BM201" s="351"/>
      <c r="BN201" s="306"/>
      <c r="BO201" s="306"/>
      <c r="BP201" s="306"/>
      <c r="BQ201" s="341"/>
      <c r="BR201" s="351"/>
      <c r="BS201" s="306"/>
      <c r="BT201" s="306"/>
      <c r="BU201" s="306"/>
      <c r="BV201" s="306"/>
      <c r="BW201" s="306"/>
      <c r="BX201" s="306"/>
      <c r="BY201" s="307"/>
      <c r="BZ201" s="307"/>
      <c r="CA201" s="307"/>
      <c r="CB201" s="307"/>
      <c r="CC201" s="307"/>
      <c r="CD201" s="307"/>
      <c r="CE201" s="307"/>
      <c r="CF201" s="307"/>
      <c r="CG201" s="1492"/>
      <c r="CH201" s="1492"/>
      <c r="CI201" s="1492"/>
      <c r="CJ201" s="1492"/>
      <c r="CK201" s="1492"/>
      <c r="CL201" s="1492"/>
      <c r="CM201" s="1492"/>
      <c r="CN201" s="1492"/>
      <c r="CO201" s="1492"/>
      <c r="CP201" s="1492"/>
      <c r="CQ201" s="1492"/>
      <c r="CR201" s="1492"/>
      <c r="CS201" s="1492"/>
      <c r="CT201" s="1492"/>
      <c r="CU201" s="1492"/>
      <c r="CV201" s="1492"/>
      <c r="CW201" s="1492"/>
      <c r="CX201" s="1492"/>
      <c r="CY201" s="1492"/>
      <c r="CZ201" s="1492"/>
    </row>
    <row r="202" s="131" customFormat="true" ht="15" customHeight="true" x14ac:dyDescent="0.2">
      <c r="A202" s="639"/>
      <c r="B202" s="747"/>
      <c r="C202" s="836"/>
      <c r="D202" s="796"/>
      <c r="E202" s="796"/>
      <c r="F202" s="796"/>
      <c r="G202" s="797"/>
      <c r="H202" s="837"/>
      <c r="I202" s="796"/>
      <c r="J202" s="796"/>
      <c r="K202" s="796"/>
      <c r="L202" s="838"/>
      <c r="M202" s="836"/>
      <c r="N202" s="796"/>
      <c r="O202" s="796"/>
      <c r="P202" s="796"/>
      <c r="Q202" s="797"/>
      <c r="R202" s="837"/>
      <c r="S202" s="796"/>
      <c r="T202" s="796"/>
      <c r="U202" s="796"/>
      <c r="V202" s="796"/>
      <c r="W202" s="796"/>
      <c r="X202" s="796"/>
      <c r="Y202" s="796"/>
      <c r="Z202" s="796"/>
      <c r="AA202" s="796"/>
      <c r="AB202" s="796"/>
      <c r="AC202" s="796"/>
      <c r="AD202" s="796"/>
      <c r="AE202" s="796"/>
      <c r="AF202" s="838"/>
      <c r="AG202" s="557"/>
      <c r="AH202" s="557"/>
      <c r="AI202" s="557"/>
      <c r="AJ202" s="557"/>
      <c r="AK202" s="557"/>
      <c r="AL202" s="557"/>
      <c r="AM202" s="557"/>
      <c r="AN202" s="557"/>
      <c r="AO202" s="557"/>
      <c r="AP202" s="557"/>
      <c r="AQ202" s="557"/>
      <c r="AR202" s="557"/>
      <c r="AS202" s="557"/>
      <c r="AT202" s="557"/>
      <c r="AU202" s="557"/>
      <c r="AV202" s="557"/>
      <c r="AW202" s="557"/>
      <c r="AX202" s="557"/>
      <c r="AY202" s="557"/>
      <c r="AZ202" s="216"/>
      <c r="BA202" s="392"/>
      <c r="BB202" s="159"/>
      <c r="BC202" s="340"/>
      <c r="BD202" s="306"/>
      <c r="BE202" s="306"/>
      <c r="BF202" s="306"/>
      <c r="BG202" s="341"/>
      <c r="BH202" s="351"/>
      <c r="BI202" s="306"/>
      <c r="BJ202" s="306"/>
      <c r="BK202" s="306"/>
      <c r="BL202" s="341"/>
      <c r="BM202" s="351"/>
      <c r="BN202" s="306"/>
      <c r="BO202" s="306"/>
      <c r="BP202" s="306"/>
      <c r="BQ202" s="341"/>
      <c r="BR202" s="351"/>
      <c r="BS202" s="306"/>
      <c r="BT202" s="306"/>
      <c r="BU202" s="306"/>
      <c r="BV202" s="306"/>
      <c r="BW202" s="306"/>
      <c r="BX202" s="306"/>
      <c r="BY202" s="307"/>
      <c r="BZ202" s="307"/>
      <c r="CA202" s="307"/>
      <c r="CB202" s="307"/>
      <c r="CC202" s="307"/>
      <c r="CD202" s="307"/>
      <c r="CE202" s="307"/>
      <c r="CF202" s="307"/>
      <c r="CG202" s="1492"/>
      <c r="CH202" s="1492"/>
      <c r="CI202" s="1492"/>
      <c r="CJ202" s="1492"/>
      <c r="CK202" s="1492"/>
      <c r="CL202" s="1492"/>
      <c r="CM202" s="1492"/>
      <c r="CN202" s="1492"/>
      <c r="CO202" s="1492"/>
      <c r="CP202" s="1492"/>
      <c r="CQ202" s="1492"/>
      <c r="CR202" s="1492"/>
      <c r="CS202" s="1492"/>
      <c r="CT202" s="1492"/>
      <c r="CU202" s="1492"/>
      <c r="CV202" s="1492"/>
      <c r="CW202" s="1492"/>
      <c r="CX202" s="1492"/>
      <c r="CY202" s="1492"/>
      <c r="CZ202" s="1492"/>
    </row>
    <row r="203" s="567" customFormat="true" ht="15" customHeight="true" x14ac:dyDescent="0.2">
      <c r="A203" s="729"/>
      <c r="B203" s="985"/>
      <c r="C203" s="880"/>
      <c r="D203" s="881"/>
      <c r="E203" s="881"/>
      <c r="F203" s="881"/>
      <c r="G203" s="882"/>
      <c r="H203" s="883"/>
      <c r="I203" s="881"/>
      <c r="J203" s="881"/>
      <c r="K203" s="881"/>
      <c r="L203" s="884"/>
      <c r="M203" s="885"/>
      <c r="N203" s="881"/>
      <c r="O203" s="881"/>
      <c r="P203" s="881"/>
      <c r="Q203" s="882"/>
      <c r="R203" s="883"/>
      <c r="S203" s="881"/>
      <c r="T203" s="881"/>
      <c r="U203" s="881"/>
      <c r="V203" s="881"/>
      <c r="W203" s="881"/>
      <c r="X203" s="881"/>
      <c r="Y203" s="881"/>
      <c r="Z203" s="881"/>
      <c r="AA203" s="881"/>
      <c r="AB203" s="881"/>
      <c r="AC203" s="881"/>
      <c r="AD203" s="881"/>
      <c r="AE203" s="881"/>
      <c r="AF203" s="1454"/>
      <c r="AG203" s="557"/>
      <c r="AH203" s="557"/>
      <c r="AI203" s="557"/>
      <c r="AJ203" s="557"/>
      <c r="AK203" s="557"/>
      <c r="AL203" s="557"/>
      <c r="AM203" s="557"/>
      <c r="AN203" s="557"/>
      <c r="AO203" s="557"/>
      <c r="AP203" s="557"/>
      <c r="AQ203" s="557"/>
      <c r="AR203" s="557"/>
      <c r="AS203" s="557"/>
      <c r="AT203" s="557"/>
      <c r="AU203" s="557"/>
      <c r="AV203" s="557"/>
      <c r="AW203" s="557"/>
      <c r="AX203" s="557"/>
      <c r="AY203" s="557"/>
      <c r="AZ203" s="216"/>
      <c r="BA203" s="392"/>
      <c r="BB203" s="159"/>
      <c r="BC203" s="340"/>
      <c r="BD203" s="306"/>
      <c r="BE203" s="306"/>
      <c r="BF203" s="306"/>
      <c r="BG203" s="341"/>
      <c r="BH203" s="351"/>
      <c r="BI203" s="306"/>
      <c r="BJ203" s="306"/>
      <c r="BK203" s="306"/>
      <c r="BL203" s="341"/>
      <c r="BM203" s="351"/>
      <c r="BN203" s="306"/>
      <c r="BO203" s="306"/>
      <c r="BP203" s="306"/>
      <c r="BQ203" s="341"/>
      <c r="BR203" s="351"/>
      <c r="BS203" s="306"/>
      <c r="BT203" s="306"/>
      <c r="BU203" s="306"/>
      <c r="BV203" s="306"/>
      <c r="BW203" s="306"/>
      <c r="BX203" s="306"/>
      <c r="BY203" s="307"/>
      <c r="BZ203" s="307"/>
      <c r="CA203" s="307"/>
      <c r="CB203" s="307"/>
      <c r="CC203" s="307"/>
      <c r="CD203" s="307"/>
      <c r="CE203" s="307"/>
      <c r="CF203" s="307"/>
      <c r="CG203" s="1492"/>
      <c r="CH203" s="1492"/>
      <c r="CI203" s="1492"/>
      <c r="CJ203" s="1492"/>
      <c r="CK203" s="1492"/>
      <c r="CL203" s="1492"/>
      <c r="CM203" s="1492"/>
      <c r="CN203" s="1492"/>
      <c r="CO203" s="1492"/>
      <c r="CP203" s="1492"/>
      <c r="CQ203" s="1492"/>
      <c r="CR203" s="1492"/>
      <c r="CS203" s="1492"/>
      <c r="CT203" s="1492"/>
      <c r="CU203" s="1492"/>
      <c r="CV203" s="1492"/>
      <c r="CW203" s="1492"/>
      <c r="CX203" s="1492"/>
      <c r="CY203" s="1492"/>
      <c r="CZ203" s="1492"/>
    </row>
    <row r="204" s="567" customFormat="true" ht="15" customHeight="true" x14ac:dyDescent="0.2">
      <c r="A204" s="729"/>
      <c r="B204" s="985"/>
      <c r="C204" s="880"/>
      <c r="D204" s="881"/>
      <c r="E204" s="881"/>
      <c r="F204" s="881"/>
      <c r="G204" s="882"/>
      <c r="H204" s="883"/>
      <c r="I204" s="881"/>
      <c r="J204" s="881"/>
      <c r="K204" s="881"/>
      <c r="L204" s="884"/>
      <c r="M204" s="885"/>
      <c r="N204" s="881"/>
      <c r="O204" s="881"/>
      <c r="P204" s="881"/>
      <c r="Q204" s="882"/>
      <c r="R204" s="883"/>
      <c r="S204" s="881"/>
      <c r="T204" s="881"/>
      <c r="U204" s="881"/>
      <c r="V204" s="881"/>
      <c r="W204" s="881"/>
      <c r="X204" s="881"/>
      <c r="Y204" s="881"/>
      <c r="Z204" s="881"/>
      <c r="AA204" s="881"/>
      <c r="AB204" s="881"/>
      <c r="AC204" s="881"/>
      <c r="AD204" s="881"/>
      <c r="AE204" s="881"/>
      <c r="AF204" s="1454"/>
      <c r="AG204" s="557"/>
      <c r="AH204" s="557"/>
      <c r="AI204" s="557"/>
      <c r="AJ204" s="557"/>
      <c r="AK204" s="557"/>
      <c r="AL204" s="557"/>
      <c r="AM204" s="557"/>
      <c r="AN204" s="557"/>
      <c r="AO204" s="557"/>
      <c r="AP204" s="557"/>
      <c r="AQ204" s="557"/>
      <c r="AR204" s="557"/>
      <c r="AS204" s="557"/>
      <c r="AT204" s="557"/>
      <c r="AU204" s="557"/>
      <c r="AV204" s="557"/>
      <c r="AW204" s="557"/>
      <c r="AX204" s="557"/>
      <c r="AY204" s="557"/>
      <c r="AZ204" s="216"/>
      <c r="BA204" s="392"/>
      <c r="BB204" s="159"/>
      <c r="BC204" s="340"/>
      <c r="BD204" s="306"/>
      <c r="BE204" s="306"/>
      <c r="BF204" s="306"/>
      <c r="BG204" s="341"/>
      <c r="BH204" s="351"/>
      <c r="BI204" s="306"/>
      <c r="BJ204" s="306"/>
      <c r="BK204" s="306"/>
      <c r="BL204" s="341"/>
      <c r="BM204" s="351"/>
      <c r="BN204" s="306"/>
      <c r="BO204" s="306"/>
      <c r="BP204" s="306"/>
      <c r="BQ204" s="341"/>
      <c r="BR204" s="351"/>
      <c r="BS204" s="306"/>
      <c r="BT204" s="306"/>
      <c r="BU204" s="306"/>
      <c r="BV204" s="306"/>
      <c r="BW204" s="306"/>
      <c r="BX204" s="306"/>
      <c r="BY204" s="307"/>
      <c r="BZ204" s="307"/>
      <c r="CA204" s="307"/>
      <c r="CB204" s="307"/>
      <c r="CC204" s="307"/>
      <c r="CD204" s="307"/>
      <c r="CE204" s="307"/>
      <c r="CF204" s="307"/>
      <c r="CG204" s="1492"/>
      <c r="CH204" s="1492"/>
      <c r="CI204" s="1492"/>
      <c r="CJ204" s="1492"/>
      <c r="CK204" s="1492"/>
      <c r="CL204" s="1492"/>
      <c r="CM204" s="1492"/>
      <c r="CN204" s="1492"/>
      <c r="CO204" s="1492"/>
      <c r="CP204" s="1492"/>
      <c r="CQ204" s="1492"/>
      <c r="CR204" s="1492"/>
      <c r="CS204" s="1492"/>
      <c r="CT204" s="1492"/>
      <c r="CU204" s="1492"/>
      <c r="CV204" s="1492"/>
      <c r="CW204" s="1492"/>
      <c r="CX204" s="1492"/>
      <c r="CY204" s="1492"/>
      <c r="CZ204" s="1492"/>
    </row>
    <row r="205" s="567" customFormat="true" ht="15" customHeight="true" x14ac:dyDescent="0.2">
      <c r="A205" s="744"/>
      <c r="B205" s="987"/>
      <c r="C205" s="911"/>
      <c r="D205" s="912"/>
      <c r="E205" s="912"/>
      <c r="F205" s="912"/>
      <c r="G205" s="913"/>
      <c r="H205" s="914"/>
      <c r="I205" s="912"/>
      <c r="J205" s="912"/>
      <c r="K205" s="912"/>
      <c r="L205" s="915"/>
      <c r="M205" s="916"/>
      <c r="N205" s="912"/>
      <c r="O205" s="912"/>
      <c r="P205" s="912"/>
      <c r="Q205" s="913"/>
      <c r="R205" s="914"/>
      <c r="S205" s="912"/>
      <c r="T205" s="912"/>
      <c r="U205" s="912"/>
      <c r="V205" s="912"/>
      <c r="W205" s="912"/>
      <c r="X205" s="912"/>
      <c r="Y205" s="912"/>
      <c r="Z205" s="912"/>
      <c r="AA205" s="912"/>
      <c r="AB205" s="912"/>
      <c r="AC205" s="912"/>
      <c r="AD205" s="912"/>
      <c r="AE205" s="912"/>
      <c r="AF205" s="1463"/>
      <c r="AG205" s="557"/>
      <c r="AH205" s="557"/>
      <c r="AI205" s="557"/>
      <c r="AJ205" s="557"/>
      <c r="AK205" s="557"/>
      <c r="AL205" s="557"/>
      <c r="AM205" s="557"/>
      <c r="AN205" s="557"/>
      <c r="AO205" s="557"/>
      <c r="AP205" s="557"/>
      <c r="AQ205" s="557"/>
      <c r="AR205" s="557"/>
      <c r="AS205" s="557"/>
      <c r="AT205" s="557"/>
      <c r="AU205" s="557"/>
      <c r="AV205" s="557"/>
      <c r="AW205" s="557"/>
      <c r="AX205" s="557"/>
      <c r="AY205" s="557"/>
      <c r="AZ205" s="216"/>
      <c r="BA205" s="392"/>
      <c r="BB205" s="159"/>
      <c r="BC205" s="359"/>
      <c r="BD205" s="356"/>
      <c r="BE205" s="356"/>
      <c r="BF205" s="356"/>
      <c r="BG205" s="358"/>
      <c r="BH205" s="355"/>
      <c r="BI205" s="356"/>
      <c r="BJ205" s="356"/>
      <c r="BK205" s="356"/>
      <c r="BL205" s="358"/>
      <c r="BM205" s="355"/>
      <c r="BN205" s="356"/>
      <c r="BO205" s="356"/>
      <c r="BP205" s="356"/>
      <c r="BQ205" s="358"/>
      <c r="BR205" s="355"/>
      <c r="BS205" s="356"/>
      <c r="BT205" s="356"/>
      <c r="BU205" s="356"/>
      <c r="BV205" s="356"/>
      <c r="BW205" s="356"/>
      <c r="BX205" s="356"/>
      <c r="BY205" s="357"/>
      <c r="BZ205" s="357"/>
      <c r="CA205" s="357"/>
      <c r="CB205" s="357"/>
      <c r="CC205" s="357"/>
      <c r="CD205" s="357"/>
      <c r="CE205" s="357"/>
      <c r="CF205" s="357"/>
      <c r="CG205" s="1492"/>
      <c r="CH205" s="1492"/>
      <c r="CI205" s="1492"/>
      <c r="CJ205" s="1492"/>
      <c r="CK205" s="1492"/>
      <c r="CL205" s="1492"/>
      <c r="CM205" s="1492"/>
      <c r="CN205" s="1492"/>
      <c r="CO205" s="1492"/>
      <c r="CP205" s="1492"/>
      <c r="CQ205" s="1492"/>
      <c r="CR205" s="1492"/>
      <c r="CS205" s="1492"/>
      <c r="CT205" s="1492"/>
      <c r="CU205" s="1492"/>
      <c r="CV205" s="1492"/>
      <c r="CW205" s="1492"/>
      <c r="CX205" s="1492"/>
      <c r="CY205" s="1492"/>
      <c r="CZ205" s="1492"/>
    </row>
    <row r="206" s="567" customFormat="true" ht="250.15" customHeight="true" x14ac:dyDescent="0.2">
      <c r="B206" s="577"/>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1707" t="str">
        <f>A1026</f>
        <v>Sudan</v>
      </c>
      <c r="B208" s="1708"/>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2010</v>
      </c>
      <c r="B209" s="139"/>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3" t="s">
        <v>111</v>
      </c>
      <c r="B210" s="14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4" t="s">
        <v>97</v>
      </c>
      <c r="B212" s="222"/>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MICS10</v>
      </c>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572"/>
      <c r="B216" s="570"/>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572"/>
      <c r="B217" s="57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572"/>
      <c r="B218" s="570"/>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573"/>
      <c r="B219" s="574"/>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398" customFormat="true" ht="15" customHeight="true" x14ac:dyDescent="0.2">
      <c r="A220" s="114" t="s">
        <v>86</v>
      </c>
      <c r="B220" s="206"/>
      <c r="C220" s="1698" t="s">
        <v>114</v>
      </c>
      <c r="D220" s="1699"/>
      <c r="E220" s="1699"/>
      <c r="F220" s="1699"/>
      <c r="G220" s="1700"/>
      <c r="H220" s="1701" t="s">
        <v>38</v>
      </c>
      <c r="I220" s="1702"/>
      <c r="J220" s="1702"/>
      <c r="K220" s="1702"/>
      <c r="L220" s="1703"/>
      <c r="M220" s="1704" t="s">
        <v>37</v>
      </c>
      <c r="N220" s="1705"/>
      <c r="O220" s="1705"/>
      <c r="P220" s="1705"/>
      <c r="Q220" s="1706"/>
      <c r="R220" s="1397" t="s">
        <v>138</v>
      </c>
      <c r="S220" s="1437"/>
      <c r="T220" s="1437"/>
      <c r="U220" s="1437"/>
      <c r="V220" s="1437"/>
      <c r="W220" s="1437"/>
      <c r="X220" s="1437"/>
      <c r="Y220" s="1437"/>
      <c r="Z220" s="1437"/>
      <c r="AA220" s="1437"/>
      <c r="AB220" s="1437"/>
      <c r="AC220" s="1437"/>
      <c r="AD220" s="1437"/>
      <c r="AE220" s="1437"/>
      <c r="AF220" s="1438"/>
      <c r="AG220" s="557"/>
      <c r="AH220" s="557"/>
      <c r="AI220" s="557"/>
      <c r="AJ220" s="557"/>
      <c r="AK220" s="557"/>
      <c r="AL220" s="557"/>
      <c r="AM220" s="557"/>
      <c r="AN220" s="557"/>
      <c r="AO220" s="557"/>
      <c r="AP220" s="557"/>
      <c r="AQ220" s="557"/>
      <c r="AR220" s="557"/>
      <c r="AS220" s="557"/>
      <c r="AT220" s="557"/>
      <c r="AU220" s="557"/>
      <c r="AV220" s="557"/>
      <c r="AW220" s="557"/>
      <c r="AX220" s="557"/>
      <c r="AY220" s="557"/>
      <c r="AZ220" s="216"/>
      <c r="BA220" s="217" t="s">
        <v>128</v>
      </c>
      <c r="BB220" s="114" t="s">
        <v>86</v>
      </c>
      <c r="BC220" s="1802" t="s">
        <v>114</v>
      </c>
      <c r="BD220" s="1803"/>
      <c r="BE220" s="1803"/>
      <c r="BF220" s="1803"/>
      <c r="BG220" s="1804"/>
      <c r="BH220" s="1805" t="s">
        <v>38</v>
      </c>
      <c r="BI220" s="1803"/>
      <c r="BJ220" s="1803"/>
      <c r="BK220" s="1803"/>
      <c r="BL220" s="1804"/>
      <c r="BM220" s="1805" t="s">
        <v>37</v>
      </c>
      <c r="BN220" s="1803"/>
      <c r="BO220" s="1803"/>
      <c r="BP220" s="1803"/>
      <c r="BQ220" s="1806"/>
      <c r="BR220" s="1418" t="s">
        <v>138</v>
      </c>
      <c r="BS220" s="1419"/>
      <c r="BT220" s="1419"/>
      <c r="BU220" s="1419"/>
      <c r="BV220" s="1419"/>
      <c r="BW220" s="1419"/>
      <c r="BX220" s="1419"/>
      <c r="BY220" s="1420"/>
      <c r="BZ220" s="312"/>
      <c r="CA220" s="312"/>
      <c r="CB220" s="312"/>
      <c r="CC220" s="312"/>
      <c r="CD220" s="312"/>
      <c r="CE220" s="312"/>
      <c r="CF220" s="312"/>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398" customFormat="true" ht="24" x14ac:dyDescent="0.2">
      <c r="A221" s="190" t="s">
        <v>87</v>
      </c>
      <c r="B221" s="247"/>
      <c r="C221" s="284" t="s">
        <v>0</v>
      </c>
      <c r="D221" s="285" t="s">
        <v>1</v>
      </c>
      <c r="E221" s="285" t="s">
        <v>2</v>
      </c>
      <c r="F221" s="285" t="s">
        <v>3</v>
      </c>
      <c r="G221" s="286" t="s">
        <v>4</v>
      </c>
      <c r="H221" s="699" t="s">
        <v>0</v>
      </c>
      <c r="I221" s="636" t="s">
        <v>1</v>
      </c>
      <c r="J221" s="636" t="s">
        <v>2</v>
      </c>
      <c r="K221" s="636" t="s">
        <v>3</v>
      </c>
      <c r="L221" s="637" t="s">
        <v>4</v>
      </c>
      <c r="M221" s="684" t="s">
        <v>0</v>
      </c>
      <c r="N221" s="636" t="s">
        <v>1</v>
      </c>
      <c r="O221" s="636" t="s">
        <v>2</v>
      </c>
      <c r="P221" s="636" t="s">
        <v>3</v>
      </c>
      <c r="Q221" s="719" t="s">
        <v>4</v>
      </c>
      <c r="R221" s="699" t="s">
        <v>147</v>
      </c>
      <c r="S221" s="636" t="s">
        <v>148</v>
      </c>
      <c r="T221" s="636" t="s">
        <v>149</v>
      </c>
      <c r="U221" s="636" t="s">
        <v>150</v>
      </c>
      <c r="V221" s="636" t="s">
        <v>151</v>
      </c>
      <c r="W221" s="636" t="s">
        <v>152</v>
      </c>
      <c r="X221" s="636" t="s">
        <v>153</v>
      </c>
      <c r="Y221" s="636" t="s">
        <v>154</v>
      </c>
      <c r="Z221" s="636" t="s">
        <v>155</v>
      </c>
      <c r="AA221" s="636" t="s">
        <v>156</v>
      </c>
      <c r="AB221" s="636" t="s">
        <v>157</v>
      </c>
      <c r="AC221" s="636" t="s">
        <v>158</v>
      </c>
      <c r="AD221" s="636" t="s">
        <v>159</v>
      </c>
      <c r="AE221" s="636" t="s">
        <v>160</v>
      </c>
      <c r="AF221" s="638" t="s">
        <v>161</v>
      </c>
      <c r="AG221" s="557"/>
      <c r="AH221" s="557"/>
      <c r="AI221" s="557"/>
      <c r="AJ221" s="557"/>
      <c r="AK221" s="557"/>
      <c r="AL221" s="557"/>
      <c r="AM221" s="557"/>
      <c r="AN221" s="557"/>
      <c r="AO221" s="557"/>
      <c r="AP221" s="557"/>
      <c r="AQ221" s="557"/>
      <c r="AR221" s="557"/>
      <c r="AS221" s="557"/>
      <c r="AT221" s="557"/>
      <c r="AU221" s="557"/>
      <c r="AV221" s="557"/>
      <c r="AW221" s="557"/>
      <c r="AX221" s="557"/>
      <c r="AY221" s="557"/>
      <c r="AZ221" s="216"/>
      <c r="BA221" s="202" t="s">
        <v>117</v>
      </c>
      <c r="BB221" s="201"/>
      <c r="BC221" s="342" t="s">
        <v>0</v>
      </c>
      <c r="BD221" s="176" t="s">
        <v>1</v>
      </c>
      <c r="BE221" s="176" t="s">
        <v>2</v>
      </c>
      <c r="BF221" s="176" t="s">
        <v>3</v>
      </c>
      <c r="BG221" s="343" t="s">
        <v>4</v>
      </c>
      <c r="BH221" s="352" t="s">
        <v>0</v>
      </c>
      <c r="BI221" s="176" t="s">
        <v>1</v>
      </c>
      <c r="BJ221" s="176" t="s">
        <v>2</v>
      </c>
      <c r="BK221" s="176" t="s">
        <v>3</v>
      </c>
      <c r="BL221" s="343" t="s">
        <v>4</v>
      </c>
      <c r="BM221" s="352" t="s">
        <v>0</v>
      </c>
      <c r="BN221" s="176" t="s">
        <v>1</v>
      </c>
      <c r="BO221" s="176" t="s">
        <v>2</v>
      </c>
      <c r="BP221" s="176" t="s">
        <v>3</v>
      </c>
      <c r="BQ221" s="343" t="s">
        <v>4</v>
      </c>
      <c r="BR221" s="352" t="s">
        <v>147</v>
      </c>
      <c r="BS221" s="176" t="s">
        <v>148</v>
      </c>
      <c r="BT221" s="176" t="s">
        <v>149</v>
      </c>
      <c r="BU221" s="176" t="s">
        <v>150</v>
      </c>
      <c r="BV221" s="176" t="s">
        <v>151</v>
      </c>
      <c r="BW221" s="176" t="s">
        <v>152</v>
      </c>
      <c r="BX221" s="176" t="s">
        <v>153</v>
      </c>
      <c r="BY221" s="177" t="s">
        <v>154</v>
      </c>
      <c r="BZ221" s="177" t="s">
        <v>155</v>
      </c>
      <c r="CA221" s="177" t="s">
        <v>156</v>
      </c>
      <c r="CB221" s="177" t="s">
        <v>157</v>
      </c>
      <c r="CC221" s="177" t="s">
        <v>158</v>
      </c>
      <c r="CD221" s="177" t="s">
        <v>159</v>
      </c>
      <c r="CE221" s="177" t="s">
        <v>160</v>
      </c>
      <c r="CF221" s="177" t="s">
        <v>161</v>
      </c>
      <c r="CG221" s="1493"/>
      <c r="CH221" s="1493"/>
      <c r="CI221" s="1493"/>
      <c r="CJ221" s="1493"/>
      <c r="CK221" s="1493"/>
      <c r="CL221" s="1493"/>
      <c r="CM221" s="1493"/>
      <c r="CN221" s="1493"/>
      <c r="CO221" s="1493"/>
      <c r="CP221" s="1493"/>
      <c r="CQ221" s="1493"/>
      <c r="CR221" s="1493"/>
      <c r="CS221" s="1493"/>
      <c r="CT221" s="1493"/>
      <c r="CU221" s="1493"/>
      <c r="CV221" s="1493"/>
      <c r="CW221" s="1493"/>
      <c r="CX221" s="1493"/>
      <c r="CY221" s="1493"/>
      <c r="CZ221" s="1493"/>
    </row>
    <row r="222" s="398" customFormat="true" ht="15" customHeight="true" x14ac:dyDescent="0.2">
      <c r="A222" s="1678" t="s">
        <v>36</v>
      </c>
      <c r="B222" s="988" t="s">
        <v>15</v>
      </c>
      <c r="C222" s="1000" t="s">
        <v>35</v>
      </c>
      <c r="D222" s="1007" t="s">
        <v>35</v>
      </c>
      <c r="E222" s="1007" t="s">
        <v>35</v>
      </c>
      <c r="F222" s="1007" t="s">
        <v>35</v>
      </c>
      <c r="G222" s="1014" t="s">
        <v>35</v>
      </c>
      <c r="H222" s="1021" t="s">
        <v>35</v>
      </c>
      <c r="I222" s="1007" t="s">
        <v>35</v>
      </c>
      <c r="J222" s="1007" t="s">
        <v>35</v>
      </c>
      <c r="K222" s="1007" t="s">
        <v>35</v>
      </c>
      <c r="L222" s="1028" t="s">
        <v>35</v>
      </c>
      <c r="M222" s="1000" t="s">
        <v>35</v>
      </c>
      <c r="N222" s="1007" t="s">
        <v>35</v>
      </c>
      <c r="O222" s="1007" t="s">
        <v>35</v>
      </c>
      <c r="P222" s="1007" t="s">
        <v>35</v>
      </c>
      <c r="Q222" s="1014" t="s">
        <v>35</v>
      </c>
      <c r="R222" s="1021" t="s">
        <v>35</v>
      </c>
      <c r="S222" s="1007" t="s">
        <v>35</v>
      </c>
      <c r="T222" s="1007" t="s">
        <v>35</v>
      </c>
      <c r="U222" s="1007" t="s">
        <v>35</v>
      </c>
      <c r="V222" s="1007" t="s">
        <v>35</v>
      </c>
      <c r="W222" s="1007" t="s">
        <v>35</v>
      </c>
      <c r="X222" s="1007" t="s">
        <v>35</v>
      </c>
      <c r="Y222" s="1007" t="s">
        <v>35</v>
      </c>
      <c r="Z222" s="1007" t="s">
        <v>35</v>
      </c>
      <c r="AA222" s="1007" t="s">
        <v>35</v>
      </c>
      <c r="AB222" s="1007" t="s">
        <v>35</v>
      </c>
      <c r="AC222" s="1007" t="s">
        <v>35</v>
      </c>
      <c r="AD222" s="1007" t="s">
        <v>35</v>
      </c>
      <c r="AE222" s="1007" t="s">
        <v>35</v>
      </c>
      <c r="AF222" s="1028" t="s">
        <v>35</v>
      </c>
      <c r="AG222" s="557"/>
      <c r="AH222" s="557"/>
      <c r="AI222" s="557"/>
      <c r="AJ222" s="557"/>
      <c r="AK222" s="557"/>
      <c r="AL222" s="557"/>
      <c r="AM222" s="557"/>
      <c r="AN222" s="557"/>
      <c r="AO222" s="557"/>
      <c r="AP222" s="557"/>
      <c r="AQ222" s="557"/>
      <c r="AR222" s="557"/>
      <c r="AS222" s="557"/>
      <c r="AT222" s="557"/>
      <c r="AU222" s="557"/>
      <c r="AV222" s="557"/>
      <c r="AW222" s="557"/>
      <c r="AX222" s="557"/>
      <c r="AY222" s="557"/>
      <c r="AZ222" s="216"/>
      <c r="BA222" s="1814" t="s">
        <v>36</v>
      </c>
      <c r="BB222" s="160" t="s">
        <v>15</v>
      </c>
      <c r="BC222" s="1047" t="s">
        <v>35</v>
      </c>
      <c r="BD222" s="1066" t="s">
        <v>35</v>
      </c>
      <c r="BE222" s="1066" t="s">
        <v>35</v>
      </c>
      <c r="BF222" s="1066" t="s">
        <v>35</v>
      </c>
      <c r="BG222" s="1086" t="s">
        <v>35</v>
      </c>
      <c r="BH222" s="1106" t="s">
        <v>35</v>
      </c>
      <c r="BI222" s="1066" t="s">
        <v>35</v>
      </c>
      <c r="BJ222" s="1066" t="s">
        <v>35</v>
      </c>
      <c r="BK222" s="1066" t="s">
        <v>35</v>
      </c>
      <c r="BL222" s="1086" t="s">
        <v>35</v>
      </c>
      <c r="BM222" s="1106" t="s">
        <v>35</v>
      </c>
      <c r="BN222" s="1066" t="s">
        <v>35</v>
      </c>
      <c r="BO222" s="1066" t="s">
        <v>35</v>
      </c>
      <c r="BP222" s="1066" t="s">
        <v>35</v>
      </c>
      <c r="BQ222" s="1086" t="s">
        <v>35</v>
      </c>
      <c r="BR222" s="1106" t="s">
        <v>35</v>
      </c>
      <c r="BS222" s="1066" t="s">
        <v>35</v>
      </c>
      <c r="BT222" s="1066" t="s">
        <v>35</v>
      </c>
      <c r="BU222" s="1066" t="s">
        <v>35</v>
      </c>
      <c r="BV222" s="1066" t="s">
        <v>35</v>
      </c>
      <c r="BW222" s="1066" t="s">
        <v>35</v>
      </c>
      <c r="BX222" s="1066" t="s">
        <v>35</v>
      </c>
      <c r="BY222" s="1124" t="s">
        <v>35</v>
      </c>
      <c r="BZ222" s="1124" t="s">
        <v>35</v>
      </c>
      <c r="CA222" s="1124" t="s">
        <v>35</v>
      </c>
      <c r="CB222" s="1124" t="s">
        <v>35</v>
      </c>
      <c r="CC222" s="1124" t="s">
        <v>35</v>
      </c>
      <c r="CD222" s="1124" t="s">
        <v>35</v>
      </c>
      <c r="CE222" s="1124" t="s">
        <v>35</v>
      </c>
      <c r="CF222" s="1124" t="s">
        <v>35</v>
      </c>
      <c r="CG222" s="1494"/>
      <c r="CH222" s="1494"/>
      <c r="CI222" s="1494"/>
      <c r="CJ222" s="1494"/>
      <c r="CK222" s="1494"/>
      <c r="CL222" s="1494"/>
      <c r="CM222" s="1494"/>
      <c r="CN222" s="1494"/>
      <c r="CO222" s="1494"/>
      <c r="CP222" s="1494"/>
      <c r="CQ222" s="1494"/>
      <c r="CR222" s="1494"/>
      <c r="CS222" s="1494"/>
      <c r="CT222" s="1494"/>
      <c r="CU222" s="1494"/>
      <c r="CV222" s="1494"/>
      <c r="CW222" s="1494"/>
      <c r="CX222" s="1494"/>
      <c r="CY222" s="1494"/>
      <c r="CZ222" s="1495"/>
    </row>
    <row r="223" s="398" customFormat="true" ht="15" customHeight="true" x14ac:dyDescent="0.2">
      <c r="A223" s="1679"/>
      <c r="B223" s="989" t="s">
        <v>16</v>
      </c>
      <c r="C223" s="1001" t="s">
        <v>35</v>
      </c>
      <c r="D223" s="1008" t="s">
        <v>35</v>
      </c>
      <c r="E223" s="1008" t="s">
        <v>35</v>
      </c>
      <c r="F223" s="1008" t="s">
        <v>35</v>
      </c>
      <c r="G223" s="1015" t="s">
        <v>35</v>
      </c>
      <c r="H223" s="1022" t="s">
        <v>35</v>
      </c>
      <c r="I223" s="1008" t="s">
        <v>35</v>
      </c>
      <c r="J223" s="1008" t="s">
        <v>35</v>
      </c>
      <c r="K223" s="1008" t="s">
        <v>35</v>
      </c>
      <c r="L223" s="1029" t="s">
        <v>35</v>
      </c>
      <c r="M223" s="1001" t="s">
        <v>35</v>
      </c>
      <c r="N223" s="1008" t="s">
        <v>35</v>
      </c>
      <c r="O223" s="1008" t="s">
        <v>35</v>
      </c>
      <c r="P223" s="1008" t="s">
        <v>35</v>
      </c>
      <c r="Q223" s="1015" t="s">
        <v>35</v>
      </c>
      <c r="R223" s="1022" t="s">
        <v>35</v>
      </c>
      <c r="S223" s="1008" t="s">
        <v>35</v>
      </c>
      <c r="T223" s="1008" t="s">
        <v>35</v>
      </c>
      <c r="U223" s="1008" t="s">
        <v>35</v>
      </c>
      <c r="V223" s="1008" t="s">
        <v>35</v>
      </c>
      <c r="W223" s="1008" t="s">
        <v>35</v>
      </c>
      <c r="X223" s="1008" t="s">
        <v>35</v>
      </c>
      <c r="Y223" s="1008" t="s">
        <v>35</v>
      </c>
      <c r="Z223" s="1008" t="s">
        <v>35</v>
      </c>
      <c r="AA223" s="1008" t="s">
        <v>35</v>
      </c>
      <c r="AB223" s="1008" t="s">
        <v>35</v>
      </c>
      <c r="AC223" s="1008" t="s">
        <v>35</v>
      </c>
      <c r="AD223" s="1008" t="s">
        <v>35</v>
      </c>
      <c r="AE223" s="1008" t="s">
        <v>35</v>
      </c>
      <c r="AF223" s="1029" t="s">
        <v>35</v>
      </c>
      <c r="AG223" s="557"/>
      <c r="AH223" s="557"/>
      <c r="AI223" s="557"/>
      <c r="AJ223" s="557"/>
      <c r="AK223" s="557"/>
      <c r="AL223" s="557"/>
      <c r="AM223" s="557"/>
      <c r="AN223" s="557"/>
      <c r="AO223" s="557"/>
      <c r="AP223" s="557"/>
      <c r="AQ223" s="557"/>
      <c r="AR223" s="557"/>
      <c r="AS223" s="557"/>
      <c r="AT223" s="557"/>
      <c r="AU223" s="557"/>
      <c r="AV223" s="557"/>
      <c r="AW223" s="557"/>
      <c r="AX223" s="557"/>
      <c r="AY223" s="557"/>
      <c r="AZ223" s="216"/>
      <c r="BA223" s="1815"/>
      <c r="BB223" s="161" t="s">
        <v>16</v>
      </c>
      <c r="BC223" s="1048" t="s">
        <v>35</v>
      </c>
      <c r="BD223" s="1067" t="s">
        <v>35</v>
      </c>
      <c r="BE223" s="1067" t="s">
        <v>35</v>
      </c>
      <c r="BF223" s="1067" t="s">
        <v>35</v>
      </c>
      <c r="BG223" s="1087" t="s">
        <v>35</v>
      </c>
      <c r="BH223" s="1107" t="s">
        <v>35</v>
      </c>
      <c r="BI223" s="1067" t="s">
        <v>35</v>
      </c>
      <c r="BJ223" s="1067" t="s">
        <v>35</v>
      </c>
      <c r="BK223" s="1067" t="s">
        <v>35</v>
      </c>
      <c r="BL223" s="1087" t="s">
        <v>35</v>
      </c>
      <c r="BM223" s="1107" t="s">
        <v>35</v>
      </c>
      <c r="BN223" s="1067" t="s">
        <v>35</v>
      </c>
      <c r="BO223" s="1067" t="s">
        <v>35</v>
      </c>
      <c r="BP223" s="1067" t="s">
        <v>35</v>
      </c>
      <c r="BQ223" s="1087" t="s">
        <v>35</v>
      </c>
      <c r="BR223" s="1107" t="s">
        <v>35</v>
      </c>
      <c r="BS223" s="1067" t="s">
        <v>35</v>
      </c>
      <c r="BT223" s="1067" t="s">
        <v>35</v>
      </c>
      <c r="BU223" s="1067" t="s">
        <v>35</v>
      </c>
      <c r="BV223" s="1067" t="s">
        <v>35</v>
      </c>
      <c r="BW223" s="1067" t="s">
        <v>35</v>
      </c>
      <c r="BX223" s="1067" t="s">
        <v>35</v>
      </c>
      <c r="BY223" s="1125" t="s">
        <v>35</v>
      </c>
      <c r="BZ223" s="1125" t="s">
        <v>35</v>
      </c>
      <c r="CA223" s="1125" t="s">
        <v>35</v>
      </c>
      <c r="CB223" s="1125" t="s">
        <v>35</v>
      </c>
      <c r="CC223" s="1125" t="s">
        <v>35</v>
      </c>
      <c r="CD223" s="1125" t="s">
        <v>35</v>
      </c>
      <c r="CE223" s="1125" t="s">
        <v>35</v>
      </c>
      <c r="CF223" s="1125" t="s">
        <v>35</v>
      </c>
      <c r="CG223" s="1496"/>
      <c r="CH223" s="1496"/>
      <c r="CI223" s="1496"/>
      <c r="CJ223" s="1496"/>
      <c r="CK223" s="1496"/>
      <c r="CL223" s="1496"/>
      <c r="CM223" s="1496"/>
      <c r="CN223" s="1496"/>
      <c r="CO223" s="1496"/>
      <c r="CP223" s="1496"/>
      <c r="CQ223" s="1496"/>
      <c r="CR223" s="1496"/>
      <c r="CS223" s="1496"/>
      <c r="CT223" s="1496"/>
      <c r="CU223" s="1496"/>
      <c r="CV223" s="1496"/>
      <c r="CW223" s="1496"/>
      <c r="CX223" s="1496"/>
      <c r="CY223" s="1496"/>
      <c r="CZ223" s="1497"/>
    </row>
    <row r="224" s="398" customFormat="true" ht="15" customHeight="true" x14ac:dyDescent="0.2">
      <c r="A224" s="1680"/>
      <c r="B224" s="990" t="s">
        <v>20</v>
      </c>
      <c r="C224" s="1002" t="s">
        <v>35</v>
      </c>
      <c r="D224" s="1009" t="s">
        <v>35</v>
      </c>
      <c r="E224" s="1009" t="s">
        <v>35</v>
      </c>
      <c r="F224" s="1009" t="s">
        <v>35</v>
      </c>
      <c r="G224" s="1016" t="s">
        <v>35</v>
      </c>
      <c r="H224" s="1023" t="s">
        <v>35</v>
      </c>
      <c r="I224" s="1009" t="s">
        <v>35</v>
      </c>
      <c r="J224" s="1009" t="s">
        <v>35</v>
      </c>
      <c r="K224" s="1009" t="s">
        <v>35</v>
      </c>
      <c r="L224" s="1030" t="s">
        <v>35</v>
      </c>
      <c r="M224" s="1002" t="s">
        <v>35</v>
      </c>
      <c r="N224" s="1009" t="s">
        <v>35</v>
      </c>
      <c r="O224" s="1009" t="s">
        <v>35</v>
      </c>
      <c r="P224" s="1009" t="s">
        <v>35</v>
      </c>
      <c r="Q224" s="1016" t="s">
        <v>35</v>
      </c>
      <c r="R224" s="1023" t="s">
        <v>35</v>
      </c>
      <c r="S224" s="1009" t="s">
        <v>35</v>
      </c>
      <c r="T224" s="1009" t="s">
        <v>35</v>
      </c>
      <c r="U224" s="1009" t="s">
        <v>35</v>
      </c>
      <c r="V224" s="1009" t="s">
        <v>35</v>
      </c>
      <c r="W224" s="1009" t="s">
        <v>35</v>
      </c>
      <c r="X224" s="1009" t="s">
        <v>35</v>
      </c>
      <c r="Y224" s="1009" t="s">
        <v>35</v>
      </c>
      <c r="Z224" s="1009" t="s">
        <v>35</v>
      </c>
      <c r="AA224" s="1009" t="s">
        <v>35</v>
      </c>
      <c r="AB224" s="1009" t="s">
        <v>35</v>
      </c>
      <c r="AC224" s="1009" t="s">
        <v>35</v>
      </c>
      <c r="AD224" s="1009" t="s">
        <v>35</v>
      </c>
      <c r="AE224" s="1009" t="s">
        <v>35</v>
      </c>
      <c r="AF224" s="1030" t="s">
        <v>35</v>
      </c>
      <c r="AG224" s="557"/>
      <c r="AH224" s="557"/>
      <c r="AI224" s="557"/>
      <c r="AJ224" s="557"/>
      <c r="AK224" s="557"/>
      <c r="AL224" s="557"/>
      <c r="AM224" s="557"/>
      <c r="AN224" s="557"/>
      <c r="AO224" s="557"/>
      <c r="AP224" s="557"/>
      <c r="AQ224" s="557"/>
      <c r="AR224" s="557"/>
      <c r="AS224" s="557"/>
      <c r="AT224" s="557"/>
      <c r="AU224" s="557"/>
      <c r="AV224" s="557"/>
      <c r="AW224" s="557"/>
      <c r="AX224" s="557"/>
      <c r="AY224" s="557"/>
      <c r="AZ224" s="216"/>
      <c r="BA224" s="1815"/>
      <c r="BB224" s="161" t="s">
        <v>20</v>
      </c>
      <c r="BC224" s="1048" t="s">
        <v>35</v>
      </c>
      <c r="BD224" s="1067" t="s">
        <v>35</v>
      </c>
      <c r="BE224" s="1067" t="s">
        <v>35</v>
      </c>
      <c r="BF224" s="1067" t="s">
        <v>35</v>
      </c>
      <c r="BG224" s="1087" t="s">
        <v>35</v>
      </c>
      <c r="BH224" s="1107" t="s">
        <v>35</v>
      </c>
      <c r="BI224" s="1067" t="s">
        <v>35</v>
      </c>
      <c r="BJ224" s="1067" t="s">
        <v>35</v>
      </c>
      <c r="BK224" s="1067" t="s">
        <v>35</v>
      </c>
      <c r="BL224" s="1087" t="s">
        <v>35</v>
      </c>
      <c r="BM224" s="1107" t="s">
        <v>35</v>
      </c>
      <c r="BN224" s="1067" t="s">
        <v>35</v>
      </c>
      <c r="BO224" s="1067" t="s">
        <v>35</v>
      </c>
      <c r="BP224" s="1067" t="s">
        <v>35</v>
      </c>
      <c r="BQ224" s="1087" t="s">
        <v>35</v>
      </c>
      <c r="BR224" s="1107" t="s">
        <v>35</v>
      </c>
      <c r="BS224" s="1067" t="s">
        <v>35</v>
      </c>
      <c r="BT224" s="1067" t="s">
        <v>35</v>
      </c>
      <c r="BU224" s="1067" t="s">
        <v>35</v>
      </c>
      <c r="BV224" s="1067" t="s">
        <v>35</v>
      </c>
      <c r="BW224" s="1067" t="s">
        <v>35</v>
      </c>
      <c r="BX224" s="1067" t="s">
        <v>35</v>
      </c>
      <c r="BY224" s="1125" t="s">
        <v>35</v>
      </c>
      <c r="BZ224" s="1125" t="s">
        <v>35</v>
      </c>
      <c r="CA224" s="1125" t="s">
        <v>35</v>
      </c>
      <c r="CB224" s="1125" t="s">
        <v>35</v>
      </c>
      <c r="CC224" s="1125" t="s">
        <v>35</v>
      </c>
      <c r="CD224" s="1125" t="s">
        <v>35</v>
      </c>
      <c r="CE224" s="1125" t="s">
        <v>35</v>
      </c>
      <c r="CF224" s="1125" t="s">
        <v>35</v>
      </c>
      <c r="CG224" s="1496"/>
      <c r="CH224" s="1496"/>
      <c r="CI224" s="1496"/>
      <c r="CJ224" s="1496"/>
      <c r="CK224" s="1496"/>
      <c r="CL224" s="1496"/>
      <c r="CM224" s="1496"/>
      <c r="CN224" s="1496"/>
      <c r="CO224" s="1496"/>
      <c r="CP224" s="1496"/>
      <c r="CQ224" s="1496"/>
      <c r="CR224" s="1496"/>
      <c r="CS224" s="1496"/>
      <c r="CT224" s="1496"/>
      <c r="CU224" s="1496"/>
      <c r="CV224" s="1496"/>
      <c r="CW224" s="1496"/>
      <c r="CX224" s="1496"/>
      <c r="CY224" s="1496"/>
      <c r="CZ224" s="1497"/>
    </row>
    <row r="225" s="398" customFormat="true" ht="15" customHeight="true" x14ac:dyDescent="0.2">
      <c r="A225" s="741"/>
      <c r="B225" s="753"/>
      <c r="C225" s="927"/>
      <c r="D225" s="928"/>
      <c r="E225" s="928"/>
      <c r="F225" s="928"/>
      <c r="G225" s="929"/>
      <c r="H225" s="930"/>
      <c r="I225" s="928"/>
      <c r="J225" s="928"/>
      <c r="K225" s="928"/>
      <c r="L225" s="931"/>
      <c r="M225" s="932"/>
      <c r="N225" s="928"/>
      <c r="O225" s="928"/>
      <c r="P225" s="928"/>
      <c r="Q225" s="929"/>
      <c r="R225" s="930"/>
      <c r="S225" s="928"/>
      <c r="T225" s="928"/>
      <c r="U225" s="928"/>
      <c r="V225" s="928"/>
      <c r="W225" s="928"/>
      <c r="X225" s="928"/>
      <c r="Y225" s="928"/>
      <c r="Z225" s="928"/>
      <c r="AA225" s="928"/>
      <c r="AB225" s="933"/>
      <c r="AC225" s="796"/>
      <c r="AD225" s="796"/>
      <c r="AE225" s="796"/>
      <c r="AF225" s="838"/>
      <c r="AG225" s="557"/>
      <c r="AH225" s="557"/>
      <c r="AI225" s="557"/>
      <c r="AJ225" s="557"/>
      <c r="AK225" s="557"/>
      <c r="AL225" s="557"/>
      <c r="AM225" s="557"/>
      <c r="AN225" s="557"/>
      <c r="AO225" s="557"/>
      <c r="AP225" s="557"/>
      <c r="AQ225" s="557"/>
      <c r="AR225" s="557"/>
      <c r="AS225" s="557"/>
      <c r="AT225" s="557"/>
      <c r="AU225" s="557"/>
      <c r="AV225" s="557"/>
      <c r="AW225" s="557"/>
      <c r="AX225" s="557"/>
      <c r="AY225" s="557"/>
      <c r="AZ225" s="216"/>
      <c r="BA225" s="1815" t="s">
        <v>70</v>
      </c>
      <c r="BB225" s="161" t="s">
        <v>71</v>
      </c>
      <c r="BC225" s="1048" t="s">
        <v>35</v>
      </c>
      <c r="BD225" s="1067" t="s">
        <v>35</v>
      </c>
      <c r="BE225" s="1067" t="s">
        <v>35</v>
      </c>
      <c r="BF225" s="1067" t="s">
        <v>35</v>
      </c>
      <c r="BG225" s="1087" t="s">
        <v>35</v>
      </c>
      <c r="BH225" s="1107" t="s">
        <v>35</v>
      </c>
      <c r="BI225" s="1067" t="s">
        <v>35</v>
      </c>
      <c r="BJ225" s="1067" t="s">
        <v>35</v>
      </c>
      <c r="BK225" s="1067" t="s">
        <v>35</v>
      </c>
      <c r="BL225" s="1087" t="s">
        <v>35</v>
      </c>
      <c r="BM225" s="1107" t="s">
        <v>35</v>
      </c>
      <c r="BN225" s="1067" t="s">
        <v>35</v>
      </c>
      <c r="BO225" s="1067" t="s">
        <v>35</v>
      </c>
      <c r="BP225" s="1067" t="s">
        <v>35</v>
      </c>
      <c r="BQ225" s="1087" t="s">
        <v>35</v>
      </c>
      <c r="BR225" s="1107" t="s">
        <v>35</v>
      </c>
      <c r="BS225" s="1067" t="s">
        <v>35</v>
      </c>
      <c r="BT225" s="1067" t="s">
        <v>35</v>
      </c>
      <c r="BU225" s="1067" t="s">
        <v>35</v>
      </c>
      <c r="BV225" s="1067" t="s">
        <v>35</v>
      </c>
      <c r="BW225" s="1067" t="s">
        <v>35</v>
      </c>
      <c r="BX225" s="1067" t="s">
        <v>35</v>
      </c>
      <c r="BY225" s="1125" t="s">
        <v>35</v>
      </c>
      <c r="BZ225" s="1125" t="s">
        <v>35</v>
      </c>
      <c r="CA225" s="1125" t="s">
        <v>35</v>
      </c>
      <c r="CB225" s="1125" t="s">
        <v>35</v>
      </c>
      <c r="CC225" s="1125" t="s">
        <v>35</v>
      </c>
      <c r="CD225" s="1125" t="s">
        <v>35</v>
      </c>
      <c r="CE225" s="1125" t="s">
        <v>35</v>
      </c>
      <c r="CF225" s="1125" t="s">
        <v>35</v>
      </c>
      <c r="CG225" s="1497"/>
      <c r="CH225" s="1497"/>
      <c r="CI225" s="1497"/>
      <c r="CJ225" s="1497"/>
      <c r="CK225" s="1497"/>
      <c r="CL225" s="1497"/>
      <c r="CM225" s="1497"/>
      <c r="CN225" s="1497"/>
      <c r="CO225" s="1497"/>
      <c r="CP225" s="1497"/>
      <c r="CQ225" s="1497"/>
      <c r="CR225" s="1497"/>
      <c r="CS225" s="1497"/>
      <c r="CT225" s="1497"/>
      <c r="CU225" s="1497"/>
      <c r="CV225" s="1497"/>
      <c r="CW225" s="1497"/>
      <c r="CX225" s="1497"/>
      <c r="CY225" s="1497"/>
      <c r="CZ225" s="1497"/>
    </row>
    <row r="226" s="398" customFormat="true" ht="15" customHeight="true" x14ac:dyDescent="0.2">
      <c r="A226" s="731"/>
      <c r="B226" s="991"/>
      <c r="C226" s="655"/>
      <c r="D226" s="656"/>
      <c r="E226" s="656"/>
      <c r="F226" s="656"/>
      <c r="G226" s="715"/>
      <c r="H226" s="700"/>
      <c r="I226" s="656"/>
      <c r="J226" s="656"/>
      <c r="K226" s="656"/>
      <c r="L226" s="671"/>
      <c r="M226" s="685"/>
      <c r="N226" s="656"/>
      <c r="O226" s="656"/>
      <c r="P226" s="656"/>
      <c r="Q226" s="715"/>
      <c r="R226" s="700"/>
      <c r="S226" s="656"/>
      <c r="T226" s="656"/>
      <c r="U226" s="656"/>
      <c r="V226" s="656"/>
      <c r="W226" s="656"/>
      <c r="X226" s="656"/>
      <c r="Y226" s="656"/>
      <c r="Z226" s="656"/>
      <c r="AA226" s="656"/>
      <c r="AB226" s="656"/>
      <c r="AC226" s="656"/>
      <c r="AD226" s="656"/>
      <c r="AE226" s="656"/>
      <c r="AF226" s="1464"/>
      <c r="AG226" s="557"/>
      <c r="AH226" s="557"/>
      <c r="AI226" s="557"/>
      <c r="AJ226" s="557"/>
      <c r="AK226" s="557"/>
      <c r="AL226" s="557"/>
      <c r="AM226" s="557"/>
      <c r="AN226" s="557"/>
      <c r="AO226" s="557"/>
      <c r="AP226" s="557"/>
      <c r="AQ226" s="557"/>
      <c r="AR226" s="557"/>
      <c r="AS226" s="557"/>
      <c r="AT226" s="557"/>
      <c r="AU226" s="557"/>
      <c r="AV226" s="557"/>
      <c r="AW226" s="557"/>
      <c r="AX226" s="557"/>
      <c r="AY226" s="557"/>
      <c r="AZ226" s="216"/>
      <c r="BA226" s="1815"/>
      <c r="BB226" s="161" t="s">
        <v>72</v>
      </c>
      <c r="BC226" s="1048" t="s">
        <v>35</v>
      </c>
      <c r="BD226" s="1067" t="s">
        <v>35</v>
      </c>
      <c r="BE226" s="1067" t="s">
        <v>35</v>
      </c>
      <c r="BF226" s="1067" t="s">
        <v>35</v>
      </c>
      <c r="BG226" s="1087" t="s">
        <v>35</v>
      </c>
      <c r="BH226" s="1107" t="s">
        <v>35</v>
      </c>
      <c r="BI226" s="1067" t="s">
        <v>35</v>
      </c>
      <c r="BJ226" s="1067" t="s">
        <v>35</v>
      </c>
      <c r="BK226" s="1067" t="s">
        <v>35</v>
      </c>
      <c r="BL226" s="1087" t="s">
        <v>35</v>
      </c>
      <c r="BM226" s="1107" t="s">
        <v>35</v>
      </c>
      <c r="BN226" s="1067" t="s">
        <v>35</v>
      </c>
      <c r="BO226" s="1067" t="s">
        <v>35</v>
      </c>
      <c r="BP226" s="1067" t="s">
        <v>35</v>
      </c>
      <c r="BQ226" s="1087" t="s">
        <v>35</v>
      </c>
      <c r="BR226" s="1107" t="s">
        <v>35</v>
      </c>
      <c r="BS226" s="1067" t="s">
        <v>35</v>
      </c>
      <c r="BT226" s="1067" t="s">
        <v>35</v>
      </c>
      <c r="BU226" s="1067" t="s">
        <v>35</v>
      </c>
      <c r="BV226" s="1067" t="s">
        <v>35</v>
      </c>
      <c r="BW226" s="1067" t="s">
        <v>35</v>
      </c>
      <c r="BX226" s="1067" t="s">
        <v>35</v>
      </c>
      <c r="BY226" s="1125" t="s">
        <v>35</v>
      </c>
      <c r="BZ226" s="1125" t="s">
        <v>35</v>
      </c>
      <c r="CA226" s="1125" t="s">
        <v>35</v>
      </c>
      <c r="CB226" s="1125" t="s">
        <v>35</v>
      </c>
      <c r="CC226" s="1125" t="s">
        <v>35</v>
      </c>
      <c r="CD226" s="1125" t="s">
        <v>35</v>
      </c>
      <c r="CE226" s="1125" t="s">
        <v>35</v>
      </c>
      <c r="CF226" s="1125" t="s">
        <v>35</v>
      </c>
      <c r="CG226" s="1497"/>
      <c r="CH226" s="1497"/>
      <c r="CI226" s="1497"/>
      <c r="CJ226" s="1497"/>
      <c r="CK226" s="1497"/>
      <c r="CL226" s="1497"/>
      <c r="CM226" s="1497"/>
      <c r="CN226" s="1497"/>
      <c r="CO226" s="1497"/>
      <c r="CP226" s="1497"/>
      <c r="CQ226" s="1497"/>
      <c r="CR226" s="1497"/>
      <c r="CS226" s="1497"/>
      <c r="CT226" s="1497"/>
      <c r="CU226" s="1497"/>
      <c r="CV226" s="1497"/>
      <c r="CW226" s="1497"/>
      <c r="CX226" s="1497"/>
      <c r="CY226" s="1497"/>
      <c r="CZ226" s="1497"/>
    </row>
    <row r="227" s="398" customFormat="true" ht="15" customHeight="true" x14ac:dyDescent="0.2">
      <c r="A227" s="732"/>
      <c r="B227" s="992"/>
      <c r="C227" s="657"/>
      <c r="D227" s="658"/>
      <c r="E227" s="658"/>
      <c r="F227" s="658"/>
      <c r="G227" s="716"/>
      <c r="H227" s="701"/>
      <c r="I227" s="658"/>
      <c r="J227" s="658"/>
      <c r="K227" s="658"/>
      <c r="L227" s="672"/>
      <c r="M227" s="686"/>
      <c r="N227" s="658"/>
      <c r="O227" s="658"/>
      <c r="P227" s="658"/>
      <c r="Q227" s="716"/>
      <c r="R227" s="701"/>
      <c r="S227" s="658"/>
      <c r="T227" s="658"/>
      <c r="U227" s="658"/>
      <c r="V227" s="658"/>
      <c r="W227" s="658"/>
      <c r="X227" s="658"/>
      <c r="Y227" s="658"/>
      <c r="Z227" s="658"/>
      <c r="AA227" s="658"/>
      <c r="AB227" s="658"/>
      <c r="AC227" s="658"/>
      <c r="AD227" s="658"/>
      <c r="AE227" s="658"/>
      <c r="AF227" s="1465"/>
      <c r="AG227" s="557"/>
      <c r="AH227" s="557"/>
      <c r="AI227" s="557"/>
      <c r="AJ227" s="557"/>
      <c r="AK227" s="557"/>
      <c r="AL227" s="557"/>
      <c r="AM227" s="557"/>
      <c r="AN227" s="557"/>
      <c r="AO227" s="557"/>
      <c r="AP227" s="557"/>
      <c r="AQ227" s="557"/>
      <c r="AR227" s="557"/>
      <c r="AS227" s="557"/>
      <c r="AT227" s="557"/>
      <c r="AU227" s="557"/>
      <c r="AV227" s="557"/>
      <c r="AW227" s="557"/>
      <c r="AX227" s="557"/>
      <c r="AY227" s="557"/>
      <c r="AZ227" s="216"/>
      <c r="BA227" s="1815" t="s">
        <v>94</v>
      </c>
      <c r="BB227" s="161" t="s">
        <v>61</v>
      </c>
      <c r="BC227" s="1048" t="s">
        <v>35</v>
      </c>
      <c r="BD227" s="1067" t="s">
        <v>35</v>
      </c>
      <c r="BE227" s="1067" t="s">
        <v>35</v>
      </c>
      <c r="BF227" s="1067" t="s">
        <v>35</v>
      </c>
      <c r="BG227" s="1087" t="s">
        <v>35</v>
      </c>
      <c r="BH227" s="1107" t="s">
        <v>35</v>
      </c>
      <c r="BI227" s="1067" t="s">
        <v>35</v>
      </c>
      <c r="BJ227" s="1067" t="s">
        <v>35</v>
      </c>
      <c r="BK227" s="1067" t="s">
        <v>35</v>
      </c>
      <c r="BL227" s="1087" t="s">
        <v>35</v>
      </c>
      <c r="BM227" s="1107" t="s">
        <v>35</v>
      </c>
      <c r="BN227" s="1067" t="s">
        <v>35</v>
      </c>
      <c r="BO227" s="1067" t="s">
        <v>35</v>
      </c>
      <c r="BP227" s="1067" t="s">
        <v>35</v>
      </c>
      <c r="BQ227" s="1087" t="s">
        <v>35</v>
      </c>
      <c r="BR227" s="1107" t="s">
        <v>35</v>
      </c>
      <c r="BS227" s="1067" t="s">
        <v>35</v>
      </c>
      <c r="BT227" s="1067" t="s">
        <v>35</v>
      </c>
      <c r="BU227" s="1067" t="s">
        <v>35</v>
      </c>
      <c r="BV227" s="1067" t="s">
        <v>35</v>
      </c>
      <c r="BW227" s="1067" t="s">
        <v>35</v>
      </c>
      <c r="BX227" s="1067" t="s">
        <v>35</v>
      </c>
      <c r="BY227" s="1125" t="s">
        <v>35</v>
      </c>
      <c r="BZ227" s="1125" t="s">
        <v>35</v>
      </c>
      <c r="CA227" s="1125" t="s">
        <v>35</v>
      </c>
      <c r="CB227" s="1125" t="s">
        <v>35</v>
      </c>
      <c r="CC227" s="1125" t="s">
        <v>35</v>
      </c>
      <c r="CD227" s="1125" t="s">
        <v>35</v>
      </c>
      <c r="CE227" s="1125" t="s">
        <v>35</v>
      </c>
      <c r="CF227" s="1125" t="s">
        <v>35</v>
      </c>
      <c r="CG227" s="1497"/>
      <c r="CH227" s="1497"/>
      <c r="CI227" s="1497"/>
      <c r="CJ227" s="1497"/>
      <c r="CK227" s="1497"/>
      <c r="CL227" s="1497"/>
      <c r="CM227" s="1497"/>
      <c r="CN227" s="1497"/>
      <c r="CO227" s="1497"/>
      <c r="CP227" s="1497"/>
      <c r="CQ227" s="1497"/>
      <c r="CR227" s="1497"/>
      <c r="CS227" s="1497"/>
      <c r="CT227" s="1497"/>
      <c r="CU227" s="1497"/>
      <c r="CV227" s="1497"/>
      <c r="CW227" s="1497"/>
      <c r="CX227" s="1497"/>
      <c r="CY227" s="1497"/>
      <c r="CZ227" s="1497"/>
    </row>
    <row r="228" s="398" customFormat="true" ht="15" customHeight="true" x14ac:dyDescent="0.2">
      <c r="A228" s="733"/>
      <c r="B228" s="993"/>
      <c r="C228" s="934"/>
      <c r="D228" s="935"/>
      <c r="E228" s="935"/>
      <c r="F228" s="935"/>
      <c r="G228" s="936"/>
      <c r="H228" s="937"/>
      <c r="I228" s="935"/>
      <c r="J228" s="935"/>
      <c r="K228" s="935"/>
      <c r="L228" s="938"/>
      <c r="M228" s="934"/>
      <c r="N228" s="935"/>
      <c r="O228" s="935"/>
      <c r="P228" s="935"/>
      <c r="Q228" s="936"/>
      <c r="R228" s="937"/>
      <c r="S228" s="935"/>
      <c r="T228" s="935"/>
      <c r="U228" s="935"/>
      <c r="V228" s="935"/>
      <c r="W228" s="935"/>
      <c r="X228" s="935"/>
      <c r="Y228" s="935"/>
      <c r="Z228" s="935"/>
      <c r="AA228" s="935"/>
      <c r="AB228" s="935"/>
      <c r="AC228" s="935"/>
      <c r="AD228" s="935"/>
      <c r="AE228" s="935"/>
      <c r="AF228" s="938"/>
      <c r="AG228" s="557"/>
      <c r="AH228" s="557"/>
      <c r="AI228" s="557"/>
      <c r="AJ228" s="557"/>
      <c r="AK228" s="557"/>
      <c r="AL228" s="557"/>
      <c r="AM228" s="557"/>
      <c r="AN228" s="557"/>
      <c r="AO228" s="557"/>
      <c r="AP228" s="557"/>
      <c r="AQ228" s="557"/>
      <c r="AR228" s="557"/>
      <c r="AS228" s="557"/>
      <c r="AT228" s="557"/>
      <c r="AU228" s="557"/>
      <c r="AV228" s="557"/>
      <c r="AW228" s="557"/>
      <c r="AX228" s="557"/>
      <c r="AY228" s="557"/>
      <c r="AZ228" s="216"/>
      <c r="BA228" s="1815"/>
      <c r="BB228" s="161" t="s">
        <v>91</v>
      </c>
      <c r="BC228" s="1048" t="s">
        <v>35</v>
      </c>
      <c r="BD228" s="1067" t="s">
        <v>35</v>
      </c>
      <c r="BE228" s="1067" t="s">
        <v>35</v>
      </c>
      <c r="BF228" s="1067" t="s">
        <v>35</v>
      </c>
      <c r="BG228" s="1087" t="s">
        <v>35</v>
      </c>
      <c r="BH228" s="1107" t="s">
        <v>35</v>
      </c>
      <c r="BI228" s="1067" t="s">
        <v>35</v>
      </c>
      <c r="BJ228" s="1067" t="s">
        <v>35</v>
      </c>
      <c r="BK228" s="1067" t="s">
        <v>35</v>
      </c>
      <c r="BL228" s="1087" t="s">
        <v>35</v>
      </c>
      <c r="BM228" s="1107" t="s">
        <v>35</v>
      </c>
      <c r="BN228" s="1067" t="s">
        <v>35</v>
      </c>
      <c r="BO228" s="1067" t="s">
        <v>35</v>
      </c>
      <c r="BP228" s="1067" t="s">
        <v>35</v>
      </c>
      <c r="BQ228" s="1087" t="s">
        <v>35</v>
      </c>
      <c r="BR228" s="1107" t="s">
        <v>35</v>
      </c>
      <c r="BS228" s="1067" t="s">
        <v>35</v>
      </c>
      <c r="BT228" s="1067" t="s">
        <v>35</v>
      </c>
      <c r="BU228" s="1067" t="s">
        <v>35</v>
      </c>
      <c r="BV228" s="1067" t="s">
        <v>35</v>
      </c>
      <c r="BW228" s="1067" t="s">
        <v>35</v>
      </c>
      <c r="BX228" s="1067" t="s">
        <v>35</v>
      </c>
      <c r="BY228" s="1125" t="s">
        <v>35</v>
      </c>
      <c r="BZ228" s="1125" t="s">
        <v>35</v>
      </c>
      <c r="CA228" s="1125" t="s">
        <v>35</v>
      </c>
      <c r="CB228" s="1125" t="s">
        <v>35</v>
      </c>
      <c r="CC228" s="1125" t="s">
        <v>35</v>
      </c>
      <c r="CD228" s="1125" t="s">
        <v>35</v>
      </c>
      <c r="CE228" s="1125" t="s">
        <v>35</v>
      </c>
      <c r="CF228" s="1125" t="s">
        <v>35</v>
      </c>
      <c r="CG228" s="1497"/>
      <c r="CH228" s="1497"/>
      <c r="CI228" s="1497"/>
      <c r="CJ228" s="1497"/>
      <c r="CK228" s="1497"/>
      <c r="CL228" s="1497"/>
      <c r="CM228" s="1497"/>
      <c r="CN228" s="1497"/>
      <c r="CO228" s="1497"/>
      <c r="CP228" s="1497"/>
      <c r="CQ228" s="1497"/>
      <c r="CR228" s="1497"/>
      <c r="CS228" s="1497"/>
      <c r="CT228" s="1497"/>
      <c r="CU228" s="1497"/>
      <c r="CV228" s="1497"/>
      <c r="CW228" s="1497"/>
      <c r="CX228" s="1497"/>
      <c r="CY228" s="1497"/>
      <c r="CZ228" s="1497"/>
    </row>
    <row r="229" s="398" customFormat="true" ht="15" customHeight="true" x14ac:dyDescent="0.2">
      <c r="A229" s="734"/>
      <c r="B229" s="994"/>
      <c r="C229" s="917"/>
      <c r="D229" s="918"/>
      <c r="E229" s="918"/>
      <c r="F229" s="918"/>
      <c r="G229" s="919"/>
      <c r="H229" s="920"/>
      <c r="I229" s="918"/>
      <c r="J229" s="918"/>
      <c r="K229" s="918"/>
      <c r="L229" s="921"/>
      <c r="M229" s="917"/>
      <c r="N229" s="918"/>
      <c r="O229" s="918"/>
      <c r="P229" s="918"/>
      <c r="Q229" s="919"/>
      <c r="R229" s="920"/>
      <c r="S229" s="918"/>
      <c r="T229" s="918"/>
      <c r="U229" s="918"/>
      <c r="V229" s="918"/>
      <c r="W229" s="918"/>
      <c r="X229" s="918"/>
      <c r="Y229" s="918"/>
      <c r="Z229" s="918"/>
      <c r="AA229" s="918"/>
      <c r="AB229" s="918"/>
      <c r="AC229" s="918"/>
      <c r="AD229" s="918"/>
      <c r="AE229" s="918"/>
      <c r="AF229" s="921"/>
      <c r="AG229" s="557"/>
      <c r="AH229" s="557"/>
      <c r="AI229" s="557"/>
      <c r="AJ229" s="557"/>
      <c r="AK229" s="557"/>
      <c r="AL229" s="557"/>
      <c r="AM229" s="557"/>
      <c r="AN229" s="557"/>
      <c r="AO229" s="557"/>
      <c r="AP229" s="557"/>
      <c r="AQ229" s="557"/>
      <c r="AR229" s="557"/>
      <c r="AS229" s="557"/>
      <c r="AT229" s="557"/>
      <c r="AU229" s="557"/>
      <c r="AV229" s="557"/>
      <c r="AW229" s="557"/>
      <c r="AX229" s="557"/>
      <c r="AY229" s="557"/>
      <c r="AZ229" s="216"/>
      <c r="BA229" s="1815"/>
      <c r="BB229" s="161" t="s">
        <v>92</v>
      </c>
      <c r="BC229" s="1048" t="s">
        <v>35</v>
      </c>
      <c r="BD229" s="1067" t="s">
        <v>35</v>
      </c>
      <c r="BE229" s="1067" t="s">
        <v>35</v>
      </c>
      <c r="BF229" s="1067" t="s">
        <v>35</v>
      </c>
      <c r="BG229" s="1087" t="s">
        <v>35</v>
      </c>
      <c r="BH229" s="1107" t="s">
        <v>35</v>
      </c>
      <c r="BI229" s="1067" t="s">
        <v>35</v>
      </c>
      <c r="BJ229" s="1067" t="s">
        <v>35</v>
      </c>
      <c r="BK229" s="1067" t="s">
        <v>35</v>
      </c>
      <c r="BL229" s="1087" t="s">
        <v>35</v>
      </c>
      <c r="BM229" s="1107" t="s">
        <v>35</v>
      </c>
      <c r="BN229" s="1067" t="s">
        <v>35</v>
      </c>
      <c r="BO229" s="1067" t="s">
        <v>35</v>
      </c>
      <c r="BP229" s="1067" t="s">
        <v>35</v>
      </c>
      <c r="BQ229" s="1087" t="s">
        <v>35</v>
      </c>
      <c r="BR229" s="1107" t="s">
        <v>35</v>
      </c>
      <c r="BS229" s="1067" t="s">
        <v>35</v>
      </c>
      <c r="BT229" s="1067" t="s">
        <v>35</v>
      </c>
      <c r="BU229" s="1067" t="s">
        <v>35</v>
      </c>
      <c r="BV229" s="1067" t="s">
        <v>35</v>
      </c>
      <c r="BW229" s="1067" t="s">
        <v>35</v>
      </c>
      <c r="BX229" s="1067" t="s">
        <v>35</v>
      </c>
      <c r="BY229" s="1125" t="s">
        <v>35</v>
      </c>
      <c r="BZ229" s="1125" t="s">
        <v>35</v>
      </c>
      <c r="CA229" s="1125" t="s">
        <v>35</v>
      </c>
      <c r="CB229" s="1125" t="s">
        <v>35</v>
      </c>
      <c r="CC229" s="1125" t="s">
        <v>35</v>
      </c>
      <c r="CD229" s="1125" t="s">
        <v>35</v>
      </c>
      <c r="CE229" s="1125" t="s">
        <v>35</v>
      </c>
      <c r="CF229" s="1125" t="s">
        <v>35</v>
      </c>
      <c r="CG229" s="1497"/>
      <c r="CH229" s="1497"/>
      <c r="CI229" s="1497"/>
      <c r="CJ229" s="1497"/>
      <c r="CK229" s="1497"/>
      <c r="CL229" s="1497"/>
      <c r="CM229" s="1497"/>
      <c r="CN229" s="1497"/>
      <c r="CO229" s="1497"/>
      <c r="CP229" s="1497"/>
      <c r="CQ229" s="1497"/>
      <c r="CR229" s="1497"/>
      <c r="CS229" s="1497"/>
      <c r="CT229" s="1497"/>
      <c r="CU229" s="1497"/>
      <c r="CV229" s="1497"/>
      <c r="CW229" s="1497"/>
      <c r="CX229" s="1497"/>
      <c r="CY229" s="1497"/>
      <c r="CZ229" s="1497"/>
    </row>
    <row r="230" s="398" customFormat="true" ht="15" customHeight="true" x14ac:dyDescent="0.2">
      <c r="A230" s="735"/>
      <c r="B230" s="995"/>
      <c r="C230" s="922"/>
      <c r="D230" s="923"/>
      <c r="E230" s="923"/>
      <c r="F230" s="923"/>
      <c r="G230" s="924"/>
      <c r="H230" s="925"/>
      <c r="I230" s="923"/>
      <c r="J230" s="923"/>
      <c r="K230" s="923"/>
      <c r="L230" s="926"/>
      <c r="M230" s="922"/>
      <c r="N230" s="923"/>
      <c r="O230" s="923"/>
      <c r="P230" s="923"/>
      <c r="Q230" s="924"/>
      <c r="R230" s="925"/>
      <c r="S230" s="923"/>
      <c r="T230" s="923"/>
      <c r="U230" s="923"/>
      <c r="V230" s="923"/>
      <c r="W230" s="923"/>
      <c r="X230" s="923"/>
      <c r="Y230" s="923"/>
      <c r="Z230" s="923"/>
      <c r="AA230" s="923"/>
      <c r="AB230" s="923"/>
      <c r="AC230" s="923"/>
      <c r="AD230" s="923"/>
      <c r="AE230" s="923"/>
      <c r="AF230" s="926"/>
      <c r="AG230" s="557"/>
      <c r="AH230" s="557"/>
      <c r="AI230" s="557"/>
      <c r="AJ230" s="557"/>
      <c r="AK230" s="557"/>
      <c r="AL230" s="557"/>
      <c r="AM230" s="557"/>
      <c r="AN230" s="557"/>
      <c r="AO230" s="557"/>
      <c r="AP230" s="557"/>
      <c r="AQ230" s="557"/>
      <c r="AR230" s="557"/>
      <c r="AS230" s="557"/>
      <c r="AT230" s="557"/>
      <c r="AU230" s="557"/>
      <c r="AV230" s="557"/>
      <c r="AW230" s="557"/>
      <c r="AX230" s="557"/>
      <c r="AY230" s="557"/>
      <c r="AZ230" s="216"/>
      <c r="BA230" s="1815"/>
      <c r="BB230" s="161" t="s">
        <v>93</v>
      </c>
      <c r="BC230" s="1048" t="s">
        <v>35</v>
      </c>
      <c r="BD230" s="1067" t="s">
        <v>35</v>
      </c>
      <c r="BE230" s="1067" t="s">
        <v>35</v>
      </c>
      <c r="BF230" s="1067" t="s">
        <v>35</v>
      </c>
      <c r="BG230" s="1087" t="s">
        <v>35</v>
      </c>
      <c r="BH230" s="1107" t="s">
        <v>35</v>
      </c>
      <c r="BI230" s="1067" t="s">
        <v>35</v>
      </c>
      <c r="BJ230" s="1067" t="s">
        <v>35</v>
      </c>
      <c r="BK230" s="1067" t="s">
        <v>35</v>
      </c>
      <c r="BL230" s="1087" t="s">
        <v>35</v>
      </c>
      <c r="BM230" s="1107" t="s">
        <v>35</v>
      </c>
      <c r="BN230" s="1067" t="s">
        <v>35</v>
      </c>
      <c r="BO230" s="1067" t="s">
        <v>35</v>
      </c>
      <c r="BP230" s="1067" t="s">
        <v>35</v>
      </c>
      <c r="BQ230" s="1087" t="s">
        <v>35</v>
      </c>
      <c r="BR230" s="1107" t="s">
        <v>35</v>
      </c>
      <c r="BS230" s="1067" t="s">
        <v>35</v>
      </c>
      <c r="BT230" s="1067" t="s">
        <v>35</v>
      </c>
      <c r="BU230" s="1067" t="s">
        <v>35</v>
      </c>
      <c r="BV230" s="1067" t="s">
        <v>35</v>
      </c>
      <c r="BW230" s="1067" t="s">
        <v>35</v>
      </c>
      <c r="BX230" s="1067" t="s">
        <v>35</v>
      </c>
      <c r="BY230" s="1125" t="s">
        <v>35</v>
      </c>
      <c r="BZ230" s="1125" t="s">
        <v>35</v>
      </c>
      <c r="CA230" s="1125" t="s">
        <v>35</v>
      </c>
      <c r="CB230" s="1125" t="s">
        <v>35</v>
      </c>
      <c r="CC230" s="1125" t="s">
        <v>35</v>
      </c>
      <c r="CD230" s="1125" t="s">
        <v>35</v>
      </c>
      <c r="CE230" s="1125" t="s">
        <v>35</v>
      </c>
      <c r="CF230" s="1125" t="s">
        <v>35</v>
      </c>
      <c r="CG230" s="1497"/>
      <c r="CH230" s="1497"/>
      <c r="CI230" s="1497"/>
      <c r="CJ230" s="1497"/>
      <c r="CK230" s="1497"/>
      <c r="CL230" s="1497"/>
      <c r="CM230" s="1497"/>
      <c r="CN230" s="1497"/>
      <c r="CO230" s="1497"/>
      <c r="CP230" s="1497"/>
      <c r="CQ230" s="1497"/>
      <c r="CR230" s="1497"/>
      <c r="CS230" s="1497"/>
      <c r="CT230" s="1497"/>
      <c r="CU230" s="1497"/>
      <c r="CV230" s="1497"/>
      <c r="CW230" s="1497"/>
      <c r="CX230" s="1497"/>
      <c r="CY230" s="1497"/>
      <c r="CZ230" s="1497"/>
    </row>
    <row r="231" s="398" customFormat="true" ht="15" customHeight="true" x14ac:dyDescent="0.2">
      <c r="A231" s="736"/>
      <c r="B231" s="754"/>
      <c r="C231" s="659"/>
      <c r="D231" s="660"/>
      <c r="E231" s="660"/>
      <c r="F231" s="660"/>
      <c r="G231" s="717"/>
      <c r="H231" s="702"/>
      <c r="I231" s="660"/>
      <c r="J231" s="660"/>
      <c r="K231" s="660"/>
      <c r="L231" s="673"/>
      <c r="M231" s="687"/>
      <c r="N231" s="660"/>
      <c r="O231" s="660"/>
      <c r="P231" s="660"/>
      <c r="Q231" s="717"/>
      <c r="R231" s="702"/>
      <c r="S231" s="660"/>
      <c r="T231" s="660"/>
      <c r="U231" s="660"/>
      <c r="V231" s="660"/>
      <c r="W231" s="660"/>
      <c r="X231" s="660"/>
      <c r="Y231" s="660"/>
      <c r="Z231" s="660"/>
      <c r="AA231" s="660"/>
      <c r="AB231" s="661"/>
      <c r="AC231" s="796"/>
      <c r="AD231" s="796"/>
      <c r="AE231" s="796"/>
      <c r="AF231" s="838"/>
      <c r="AG231" s="557"/>
      <c r="AH231" s="557"/>
      <c r="AI231" s="557"/>
      <c r="AJ231" s="557"/>
      <c r="AK231" s="557"/>
      <c r="AL231" s="557"/>
      <c r="AM231" s="557"/>
      <c r="AN231" s="557"/>
      <c r="AO231" s="557"/>
      <c r="AP231" s="557"/>
      <c r="AQ231" s="557"/>
      <c r="AR231" s="557"/>
      <c r="AS231" s="557"/>
      <c r="AT231" s="557"/>
      <c r="AU231" s="557"/>
      <c r="AV231" s="557"/>
      <c r="AW231" s="557"/>
      <c r="AX231" s="557"/>
      <c r="AY231" s="557"/>
      <c r="AZ231" s="216"/>
      <c r="BA231" s="400"/>
      <c r="BB231" s="161"/>
      <c r="BC231" s="344"/>
      <c r="BD231" s="308"/>
      <c r="BE231" s="308"/>
      <c r="BF231" s="308"/>
      <c r="BG231" s="345"/>
      <c r="BH231" s="353"/>
      <c r="BI231" s="308"/>
      <c r="BJ231" s="308"/>
      <c r="BK231" s="308"/>
      <c r="BL231" s="345"/>
      <c r="BM231" s="353"/>
      <c r="BN231" s="308"/>
      <c r="BO231" s="308"/>
      <c r="BP231" s="308"/>
      <c r="BQ231" s="345"/>
      <c r="BR231" s="353"/>
      <c r="BS231" s="308"/>
      <c r="BT231" s="308"/>
      <c r="BU231" s="308"/>
      <c r="BV231" s="308"/>
      <c r="BW231" s="308"/>
      <c r="BX231" s="308"/>
      <c r="BY231" s="309"/>
      <c r="BZ231" s="309"/>
      <c r="CA231" s="309"/>
      <c r="CB231" s="309"/>
      <c r="CC231" s="309"/>
      <c r="CD231" s="309"/>
      <c r="CE231" s="309"/>
      <c r="CF231" s="309"/>
      <c r="CG231" s="1498"/>
      <c r="CH231" s="1498"/>
      <c r="CI231" s="1498"/>
      <c r="CJ231" s="1498"/>
      <c r="CK231" s="1498"/>
      <c r="CL231" s="1498"/>
      <c r="CM231" s="1498"/>
      <c r="CN231" s="1498"/>
      <c r="CO231" s="1498"/>
      <c r="CP231" s="1498"/>
      <c r="CQ231" s="1498"/>
      <c r="CR231" s="1498"/>
      <c r="CS231" s="1498"/>
      <c r="CT231" s="1498"/>
      <c r="CU231" s="1498"/>
      <c r="CV231" s="1498"/>
      <c r="CW231" s="1498"/>
      <c r="CX231" s="1498"/>
      <c r="CY231" s="1498"/>
      <c r="CZ231" s="1498"/>
    </row>
    <row r="232" s="398" customFormat="true" ht="15" customHeight="true" x14ac:dyDescent="0.2">
      <c r="A232" s="737"/>
      <c r="B232" s="755"/>
      <c r="C232" s="662"/>
      <c r="D232" s="663"/>
      <c r="E232" s="663"/>
      <c r="F232" s="663"/>
      <c r="G232" s="718"/>
      <c r="H232" s="703"/>
      <c r="I232" s="663"/>
      <c r="J232" s="663"/>
      <c r="K232" s="663"/>
      <c r="L232" s="674"/>
      <c r="M232" s="688"/>
      <c r="N232" s="663"/>
      <c r="O232" s="663"/>
      <c r="P232" s="663"/>
      <c r="Q232" s="718"/>
      <c r="R232" s="703"/>
      <c r="S232" s="663"/>
      <c r="T232" s="663"/>
      <c r="U232" s="663"/>
      <c r="V232" s="663"/>
      <c r="W232" s="663"/>
      <c r="X232" s="663"/>
      <c r="Y232" s="663"/>
      <c r="Z232" s="663"/>
      <c r="AA232" s="663"/>
      <c r="AB232" s="664"/>
      <c r="AC232" s="796"/>
      <c r="AD232" s="796"/>
      <c r="AE232" s="796"/>
      <c r="AF232" s="838"/>
      <c r="AG232" s="557"/>
      <c r="AH232" s="557"/>
      <c r="AI232" s="557"/>
      <c r="AJ232" s="557"/>
      <c r="AK232" s="557"/>
      <c r="AL232" s="557"/>
      <c r="AM232" s="557"/>
      <c r="AN232" s="557"/>
      <c r="AO232" s="557"/>
      <c r="AP232" s="557"/>
      <c r="AQ232" s="557"/>
      <c r="AR232" s="557"/>
      <c r="AS232" s="557"/>
      <c r="AT232" s="557"/>
      <c r="AU232" s="557"/>
      <c r="AV232" s="557"/>
      <c r="AW232" s="557"/>
      <c r="AX232" s="557"/>
      <c r="AY232" s="557"/>
      <c r="AZ232" s="216"/>
      <c r="BA232" s="395"/>
      <c r="BB232" s="161"/>
      <c r="BC232" s="344"/>
      <c r="BD232" s="308"/>
      <c r="BE232" s="308"/>
      <c r="BF232" s="308"/>
      <c r="BG232" s="345"/>
      <c r="BH232" s="353"/>
      <c r="BI232" s="308"/>
      <c r="BJ232" s="308"/>
      <c r="BK232" s="308"/>
      <c r="BL232" s="345"/>
      <c r="BM232" s="353"/>
      <c r="BN232" s="308"/>
      <c r="BO232" s="308"/>
      <c r="BP232" s="308"/>
      <c r="BQ232" s="345"/>
      <c r="BR232" s="353"/>
      <c r="BS232" s="308"/>
      <c r="BT232" s="308"/>
      <c r="BU232" s="308"/>
      <c r="BV232" s="308"/>
      <c r="BW232" s="308"/>
      <c r="BX232" s="308"/>
      <c r="BY232" s="309"/>
      <c r="BZ232" s="309"/>
      <c r="CA232" s="309"/>
      <c r="CB232" s="309"/>
      <c r="CC232" s="309"/>
      <c r="CD232" s="309"/>
      <c r="CE232" s="309"/>
      <c r="CF232" s="309"/>
      <c r="CG232" s="1498"/>
      <c r="CH232" s="1498"/>
      <c r="CI232" s="1498"/>
      <c r="CJ232" s="1498"/>
      <c r="CK232" s="1498"/>
      <c r="CL232" s="1498"/>
      <c r="CM232" s="1498"/>
      <c r="CN232" s="1498"/>
      <c r="CO232" s="1498"/>
      <c r="CP232" s="1498"/>
      <c r="CQ232" s="1498"/>
      <c r="CR232" s="1498"/>
      <c r="CS232" s="1498"/>
      <c r="CT232" s="1498"/>
      <c r="CU232" s="1498"/>
      <c r="CV232" s="1498"/>
      <c r="CW232" s="1498"/>
      <c r="CX232" s="1498"/>
      <c r="CY232" s="1498"/>
      <c r="CZ232" s="1498"/>
    </row>
    <row r="233" s="398" customFormat="true" ht="15" customHeight="true" x14ac:dyDescent="0.2">
      <c r="A233" s="738"/>
      <c r="B233" s="756"/>
      <c r="C233" s="939"/>
      <c r="D233" s="940"/>
      <c r="E233" s="940"/>
      <c r="F233" s="940"/>
      <c r="G233" s="941"/>
      <c r="H233" s="942"/>
      <c r="I233" s="940"/>
      <c r="J233" s="940"/>
      <c r="K233" s="940"/>
      <c r="L233" s="943"/>
      <c r="M233" s="944"/>
      <c r="N233" s="940"/>
      <c r="O233" s="940"/>
      <c r="P233" s="940"/>
      <c r="Q233" s="941"/>
      <c r="R233" s="942"/>
      <c r="S233" s="940"/>
      <c r="T233" s="940"/>
      <c r="U233" s="940"/>
      <c r="V233" s="940"/>
      <c r="W233" s="940"/>
      <c r="X233" s="940"/>
      <c r="Y233" s="940"/>
      <c r="Z233" s="940"/>
      <c r="AA233" s="940"/>
      <c r="AB233" s="945"/>
      <c r="AC233" s="796"/>
      <c r="AD233" s="796"/>
      <c r="AE233" s="796"/>
      <c r="AF233" s="838"/>
      <c r="AG233" s="557"/>
      <c r="AH233" s="557"/>
      <c r="AI233" s="557"/>
      <c r="AJ233" s="557"/>
      <c r="AK233" s="557"/>
      <c r="AL233" s="557"/>
      <c r="AM233" s="557"/>
      <c r="AN233" s="557"/>
      <c r="AO233" s="557"/>
      <c r="AP233" s="557"/>
      <c r="AQ233" s="557"/>
      <c r="AR233" s="557"/>
      <c r="AS233" s="557"/>
      <c r="AT233" s="557"/>
      <c r="AU233" s="557"/>
      <c r="AV233" s="557"/>
      <c r="AW233" s="557"/>
      <c r="AX233" s="557"/>
      <c r="AY233" s="557"/>
      <c r="AZ233" s="216"/>
      <c r="BA233" s="395"/>
      <c r="BB233" s="161"/>
      <c r="BC233" s="344"/>
      <c r="BD233" s="308"/>
      <c r="BE233" s="308"/>
      <c r="BF233" s="308"/>
      <c r="BG233" s="345"/>
      <c r="BH233" s="353"/>
      <c r="BI233" s="308"/>
      <c r="BJ233" s="308"/>
      <c r="BK233" s="308"/>
      <c r="BL233" s="345"/>
      <c r="BM233" s="353"/>
      <c r="BN233" s="308"/>
      <c r="BO233" s="308"/>
      <c r="BP233" s="308"/>
      <c r="BQ233" s="345"/>
      <c r="BR233" s="353"/>
      <c r="BS233" s="308"/>
      <c r="BT233" s="308"/>
      <c r="BU233" s="308"/>
      <c r="BV233" s="308"/>
      <c r="BW233" s="308"/>
      <c r="BX233" s="308"/>
      <c r="BY233" s="309"/>
      <c r="BZ233" s="309"/>
      <c r="CA233" s="309"/>
      <c r="CB233" s="309"/>
      <c r="CC233" s="309"/>
      <c r="CD233" s="309"/>
      <c r="CE233" s="309"/>
      <c r="CF233" s="309"/>
      <c r="CG233" s="1498"/>
      <c r="CH233" s="1498"/>
      <c r="CI233" s="1498"/>
      <c r="CJ233" s="1498"/>
      <c r="CK233" s="1498"/>
      <c r="CL233" s="1498"/>
      <c r="CM233" s="1498"/>
      <c r="CN233" s="1498"/>
      <c r="CO233" s="1498"/>
      <c r="CP233" s="1498"/>
      <c r="CQ233" s="1498"/>
      <c r="CR233" s="1498"/>
      <c r="CS233" s="1498"/>
      <c r="CT233" s="1498"/>
      <c r="CU233" s="1498"/>
      <c r="CV233" s="1498"/>
      <c r="CW233" s="1498"/>
      <c r="CX233" s="1498"/>
      <c r="CY233" s="1498"/>
      <c r="CZ233" s="1498"/>
    </row>
    <row r="234" s="398" customFormat="true" ht="15" customHeight="true" x14ac:dyDescent="0.2">
      <c r="A234" s="739"/>
      <c r="B234" s="757"/>
      <c r="C234" s="946"/>
      <c r="D234" s="947"/>
      <c r="E234" s="947"/>
      <c r="F234" s="947"/>
      <c r="G234" s="948"/>
      <c r="H234" s="949"/>
      <c r="I234" s="947"/>
      <c r="J234" s="947"/>
      <c r="K234" s="947"/>
      <c r="L234" s="950"/>
      <c r="M234" s="951"/>
      <c r="N234" s="947"/>
      <c r="O234" s="947"/>
      <c r="P234" s="947"/>
      <c r="Q234" s="948"/>
      <c r="R234" s="949"/>
      <c r="S234" s="947"/>
      <c r="T234" s="947"/>
      <c r="U234" s="947"/>
      <c r="V234" s="947"/>
      <c r="W234" s="947"/>
      <c r="X234" s="947"/>
      <c r="Y234" s="947"/>
      <c r="Z234" s="947"/>
      <c r="AA234" s="947"/>
      <c r="AB234" s="952"/>
      <c r="AC234" s="796"/>
      <c r="AD234" s="796"/>
      <c r="AE234" s="796"/>
      <c r="AF234" s="838"/>
      <c r="AG234" s="557"/>
      <c r="AH234" s="557"/>
      <c r="AI234" s="557"/>
      <c r="AJ234" s="557"/>
      <c r="AK234" s="557"/>
      <c r="AL234" s="557"/>
      <c r="AM234" s="557"/>
      <c r="AN234" s="557"/>
      <c r="AO234" s="557"/>
      <c r="AP234" s="557"/>
      <c r="AQ234" s="557"/>
      <c r="AR234" s="557"/>
      <c r="AS234" s="557"/>
      <c r="AT234" s="557"/>
      <c r="AU234" s="557"/>
      <c r="AV234" s="557"/>
      <c r="AW234" s="557"/>
      <c r="AX234" s="557"/>
      <c r="AY234" s="557"/>
      <c r="AZ234" s="216"/>
      <c r="BA234" s="395"/>
      <c r="BB234" s="161"/>
      <c r="BC234" s="344"/>
      <c r="BD234" s="308"/>
      <c r="BE234" s="308"/>
      <c r="BF234" s="308"/>
      <c r="BG234" s="345"/>
      <c r="BH234" s="353"/>
      <c r="BI234" s="308"/>
      <c r="BJ234" s="308"/>
      <c r="BK234" s="308"/>
      <c r="BL234" s="345"/>
      <c r="BM234" s="353"/>
      <c r="BN234" s="308"/>
      <c r="BO234" s="308"/>
      <c r="BP234" s="308"/>
      <c r="BQ234" s="345"/>
      <c r="BR234" s="353"/>
      <c r="BS234" s="308"/>
      <c r="BT234" s="308"/>
      <c r="BU234" s="308"/>
      <c r="BV234" s="308"/>
      <c r="BW234" s="308"/>
      <c r="BX234" s="308"/>
      <c r="BY234" s="309"/>
      <c r="BZ234" s="309"/>
      <c r="CA234" s="309"/>
      <c r="CB234" s="309"/>
      <c r="CC234" s="309"/>
      <c r="CD234" s="309"/>
      <c r="CE234" s="309"/>
      <c r="CF234" s="309"/>
      <c r="CG234" s="1498"/>
      <c r="CH234" s="1498"/>
      <c r="CI234" s="1498"/>
      <c r="CJ234" s="1498"/>
      <c r="CK234" s="1498"/>
      <c r="CL234" s="1498"/>
      <c r="CM234" s="1498"/>
      <c r="CN234" s="1498"/>
      <c r="CO234" s="1498"/>
      <c r="CP234" s="1498"/>
      <c r="CQ234" s="1498"/>
      <c r="CR234" s="1498"/>
      <c r="CS234" s="1498"/>
      <c r="CT234" s="1498"/>
      <c r="CU234" s="1498"/>
      <c r="CV234" s="1498"/>
      <c r="CW234" s="1498"/>
      <c r="CX234" s="1498"/>
      <c r="CY234" s="1498"/>
      <c r="CZ234" s="1498"/>
    </row>
    <row r="235" s="398" customFormat="true" ht="15" customHeight="true" x14ac:dyDescent="0.2">
      <c r="A235" s="739"/>
      <c r="B235" s="757"/>
      <c r="C235" s="946"/>
      <c r="D235" s="947"/>
      <c r="E235" s="947"/>
      <c r="F235" s="947"/>
      <c r="G235" s="948"/>
      <c r="H235" s="949"/>
      <c r="I235" s="947"/>
      <c r="J235" s="947"/>
      <c r="K235" s="947"/>
      <c r="L235" s="950"/>
      <c r="M235" s="951"/>
      <c r="N235" s="947"/>
      <c r="O235" s="947"/>
      <c r="P235" s="947"/>
      <c r="Q235" s="948"/>
      <c r="R235" s="949"/>
      <c r="S235" s="947"/>
      <c r="T235" s="947"/>
      <c r="U235" s="947"/>
      <c r="V235" s="947"/>
      <c r="W235" s="947"/>
      <c r="X235" s="947"/>
      <c r="Y235" s="947"/>
      <c r="Z235" s="947"/>
      <c r="AA235" s="947"/>
      <c r="AB235" s="952"/>
      <c r="AC235" s="796"/>
      <c r="AD235" s="796"/>
      <c r="AE235" s="796"/>
      <c r="AF235" s="838"/>
      <c r="AG235" s="557"/>
      <c r="AH235" s="557"/>
      <c r="AI235" s="557"/>
      <c r="AJ235" s="557"/>
      <c r="AK235" s="557"/>
      <c r="AL235" s="557"/>
      <c r="AM235" s="557"/>
      <c r="AN235" s="557"/>
      <c r="AO235" s="557"/>
      <c r="AP235" s="557"/>
      <c r="AQ235" s="557"/>
      <c r="AR235" s="557"/>
      <c r="AS235" s="557"/>
      <c r="AT235" s="557"/>
      <c r="AU235" s="557"/>
      <c r="AV235" s="557"/>
      <c r="AW235" s="557"/>
      <c r="AX235" s="557"/>
      <c r="AY235" s="557"/>
      <c r="AZ235" s="216"/>
      <c r="BA235" s="395"/>
      <c r="BB235" s="161"/>
      <c r="BC235" s="344"/>
      <c r="BD235" s="308"/>
      <c r="BE235" s="308"/>
      <c r="BF235" s="308"/>
      <c r="BG235" s="345"/>
      <c r="BH235" s="353"/>
      <c r="BI235" s="308"/>
      <c r="BJ235" s="308"/>
      <c r="BK235" s="308"/>
      <c r="BL235" s="345"/>
      <c r="BM235" s="353"/>
      <c r="BN235" s="308"/>
      <c r="BO235" s="308"/>
      <c r="BP235" s="308"/>
      <c r="BQ235" s="345"/>
      <c r="BR235" s="353"/>
      <c r="BS235" s="308"/>
      <c r="BT235" s="308"/>
      <c r="BU235" s="308"/>
      <c r="BV235" s="308"/>
      <c r="BW235" s="308"/>
      <c r="BX235" s="308"/>
      <c r="BY235" s="309"/>
      <c r="BZ235" s="309"/>
      <c r="CA235" s="309"/>
      <c r="CB235" s="309"/>
      <c r="CC235" s="309"/>
      <c r="CD235" s="309"/>
      <c r="CE235" s="309"/>
      <c r="CF235" s="309"/>
      <c r="CG235" s="1498"/>
      <c r="CH235" s="1498"/>
      <c r="CI235" s="1498"/>
      <c r="CJ235" s="1498"/>
      <c r="CK235" s="1498"/>
      <c r="CL235" s="1498"/>
      <c r="CM235" s="1498"/>
      <c r="CN235" s="1498"/>
      <c r="CO235" s="1498"/>
      <c r="CP235" s="1498"/>
      <c r="CQ235" s="1498"/>
      <c r="CR235" s="1498"/>
      <c r="CS235" s="1498"/>
      <c r="CT235" s="1498"/>
      <c r="CU235" s="1498"/>
      <c r="CV235" s="1498"/>
      <c r="CW235" s="1498"/>
      <c r="CX235" s="1498"/>
      <c r="CY235" s="1498"/>
      <c r="CZ235" s="1498"/>
    </row>
    <row r="236" s="398" customFormat="true" ht="15" customHeight="true" x14ac:dyDescent="0.2">
      <c r="A236" s="739"/>
      <c r="B236" s="757"/>
      <c r="C236" s="946"/>
      <c r="D236" s="947"/>
      <c r="E236" s="947"/>
      <c r="F236" s="947"/>
      <c r="G236" s="948"/>
      <c r="H236" s="949"/>
      <c r="I236" s="947"/>
      <c r="J236" s="947"/>
      <c r="K236" s="947"/>
      <c r="L236" s="950"/>
      <c r="M236" s="951"/>
      <c r="N236" s="947"/>
      <c r="O236" s="947"/>
      <c r="P236" s="947"/>
      <c r="Q236" s="948"/>
      <c r="R236" s="949"/>
      <c r="S236" s="947"/>
      <c r="T236" s="947"/>
      <c r="U236" s="947"/>
      <c r="V236" s="947"/>
      <c r="W236" s="947"/>
      <c r="X236" s="947"/>
      <c r="Y236" s="947"/>
      <c r="Z236" s="947"/>
      <c r="AA236" s="947"/>
      <c r="AB236" s="952"/>
      <c r="AC236" s="796"/>
      <c r="AD236" s="796"/>
      <c r="AE236" s="796"/>
      <c r="AF236" s="838"/>
      <c r="AG236" s="557"/>
      <c r="AH236" s="557"/>
      <c r="AI236" s="557"/>
      <c r="AJ236" s="557"/>
      <c r="AK236" s="557"/>
      <c r="AL236" s="557"/>
      <c r="AM236" s="557"/>
      <c r="AN236" s="557"/>
      <c r="AO236" s="557"/>
      <c r="AP236" s="557"/>
      <c r="AQ236" s="557"/>
      <c r="AR236" s="557"/>
      <c r="AS236" s="557"/>
      <c r="AT236" s="557"/>
      <c r="AU236" s="557"/>
      <c r="AV236" s="557"/>
      <c r="AW236" s="557"/>
      <c r="AX236" s="557"/>
      <c r="AY236" s="557"/>
      <c r="AZ236" s="216"/>
      <c r="BA236" s="395"/>
      <c r="BB236" s="161"/>
      <c r="BC236" s="344"/>
      <c r="BD236" s="308"/>
      <c r="BE236" s="308"/>
      <c r="BF236" s="308"/>
      <c r="BG236" s="345"/>
      <c r="BH236" s="353"/>
      <c r="BI236" s="308"/>
      <c r="BJ236" s="308"/>
      <c r="BK236" s="308"/>
      <c r="BL236" s="345"/>
      <c r="BM236" s="353"/>
      <c r="BN236" s="308"/>
      <c r="BO236" s="308"/>
      <c r="BP236" s="308"/>
      <c r="BQ236" s="345"/>
      <c r="BR236" s="353"/>
      <c r="BS236" s="308"/>
      <c r="BT236" s="308"/>
      <c r="BU236" s="308"/>
      <c r="BV236" s="308"/>
      <c r="BW236" s="308"/>
      <c r="BX236" s="308"/>
      <c r="BY236" s="309"/>
      <c r="BZ236" s="309"/>
      <c r="CA236" s="309"/>
      <c r="CB236" s="309"/>
      <c r="CC236" s="309"/>
      <c r="CD236" s="309"/>
      <c r="CE236" s="309"/>
      <c r="CF236" s="309"/>
      <c r="CG236" s="1498"/>
      <c r="CH236" s="1498"/>
      <c r="CI236" s="1498"/>
      <c r="CJ236" s="1498"/>
      <c r="CK236" s="1498"/>
      <c r="CL236" s="1498"/>
      <c r="CM236" s="1498"/>
      <c r="CN236" s="1498"/>
      <c r="CO236" s="1498"/>
      <c r="CP236" s="1498"/>
      <c r="CQ236" s="1498"/>
      <c r="CR236" s="1498"/>
      <c r="CS236" s="1498"/>
      <c r="CT236" s="1498"/>
      <c r="CU236" s="1498"/>
      <c r="CV236" s="1498"/>
      <c r="CW236" s="1498"/>
      <c r="CX236" s="1498"/>
      <c r="CY236" s="1498"/>
      <c r="CZ236" s="1498"/>
    </row>
    <row r="237" s="398" customFormat="true" ht="15" customHeight="true" x14ac:dyDescent="0.2">
      <c r="A237" s="739"/>
      <c r="B237" s="757"/>
      <c r="C237" s="946"/>
      <c r="D237" s="947"/>
      <c r="E237" s="947"/>
      <c r="F237" s="947"/>
      <c r="G237" s="948"/>
      <c r="H237" s="949"/>
      <c r="I237" s="947"/>
      <c r="J237" s="947"/>
      <c r="K237" s="947"/>
      <c r="L237" s="950"/>
      <c r="M237" s="951"/>
      <c r="N237" s="947"/>
      <c r="O237" s="947"/>
      <c r="P237" s="947"/>
      <c r="Q237" s="948"/>
      <c r="R237" s="949"/>
      <c r="S237" s="947"/>
      <c r="T237" s="947"/>
      <c r="U237" s="947"/>
      <c r="V237" s="947"/>
      <c r="W237" s="947"/>
      <c r="X237" s="947"/>
      <c r="Y237" s="947"/>
      <c r="Z237" s="947"/>
      <c r="AA237" s="947"/>
      <c r="AB237" s="952"/>
      <c r="AC237" s="796"/>
      <c r="AD237" s="796"/>
      <c r="AE237" s="796"/>
      <c r="AF237" s="838"/>
      <c r="AG237" s="557"/>
      <c r="AH237" s="557"/>
      <c r="AI237" s="557"/>
      <c r="AJ237" s="557"/>
      <c r="AK237" s="557"/>
      <c r="AL237" s="557"/>
      <c r="AM237" s="557"/>
      <c r="AN237" s="557"/>
      <c r="AO237" s="557"/>
      <c r="AP237" s="557"/>
      <c r="AQ237" s="557"/>
      <c r="AR237" s="557"/>
      <c r="AS237" s="557"/>
      <c r="AT237" s="557"/>
      <c r="AU237" s="557"/>
      <c r="AV237" s="557"/>
      <c r="AW237" s="557"/>
      <c r="AX237" s="557"/>
      <c r="AY237" s="557"/>
      <c r="AZ237" s="216"/>
      <c r="BA237" s="395"/>
      <c r="BB237" s="161"/>
      <c r="BC237" s="344"/>
      <c r="BD237" s="308"/>
      <c r="BE237" s="308"/>
      <c r="BF237" s="308"/>
      <c r="BG237" s="345"/>
      <c r="BH237" s="353"/>
      <c r="BI237" s="308"/>
      <c r="BJ237" s="308"/>
      <c r="BK237" s="308"/>
      <c r="BL237" s="345"/>
      <c r="BM237" s="353"/>
      <c r="BN237" s="308"/>
      <c r="BO237" s="308"/>
      <c r="BP237" s="308"/>
      <c r="BQ237" s="345"/>
      <c r="BR237" s="353"/>
      <c r="BS237" s="308"/>
      <c r="BT237" s="308"/>
      <c r="BU237" s="308"/>
      <c r="BV237" s="308"/>
      <c r="BW237" s="308"/>
      <c r="BX237" s="308"/>
      <c r="BY237" s="309"/>
      <c r="BZ237" s="309"/>
      <c r="CA237" s="309"/>
      <c r="CB237" s="309"/>
      <c r="CC237" s="309"/>
      <c r="CD237" s="309"/>
      <c r="CE237" s="309"/>
      <c r="CF237" s="309"/>
      <c r="CG237" s="1498"/>
      <c r="CH237" s="1498"/>
      <c r="CI237" s="1498"/>
      <c r="CJ237" s="1498"/>
      <c r="CK237" s="1498"/>
      <c r="CL237" s="1498"/>
      <c r="CM237" s="1498"/>
      <c r="CN237" s="1498"/>
      <c r="CO237" s="1498"/>
      <c r="CP237" s="1498"/>
      <c r="CQ237" s="1498"/>
      <c r="CR237" s="1498"/>
      <c r="CS237" s="1498"/>
      <c r="CT237" s="1498"/>
      <c r="CU237" s="1498"/>
      <c r="CV237" s="1498"/>
      <c r="CW237" s="1498"/>
      <c r="CX237" s="1498"/>
      <c r="CY237" s="1498"/>
      <c r="CZ237" s="1498"/>
    </row>
    <row r="238" s="398" customFormat="true" ht="15" customHeight="true" x14ac:dyDescent="0.2">
      <c r="A238" s="739"/>
      <c r="B238" s="757"/>
      <c r="C238" s="946"/>
      <c r="D238" s="947"/>
      <c r="E238" s="947"/>
      <c r="F238" s="947"/>
      <c r="G238" s="948"/>
      <c r="H238" s="949"/>
      <c r="I238" s="947"/>
      <c r="J238" s="947"/>
      <c r="K238" s="947"/>
      <c r="L238" s="950"/>
      <c r="M238" s="951"/>
      <c r="N238" s="947"/>
      <c r="O238" s="947"/>
      <c r="P238" s="947"/>
      <c r="Q238" s="948"/>
      <c r="R238" s="949"/>
      <c r="S238" s="947"/>
      <c r="T238" s="947"/>
      <c r="U238" s="947"/>
      <c r="V238" s="947"/>
      <c r="W238" s="947"/>
      <c r="X238" s="947"/>
      <c r="Y238" s="947"/>
      <c r="Z238" s="947"/>
      <c r="AA238" s="947"/>
      <c r="AB238" s="952"/>
      <c r="AC238" s="796"/>
      <c r="AD238" s="796"/>
      <c r="AE238" s="796"/>
      <c r="AF238" s="838"/>
      <c r="AG238" s="557"/>
      <c r="AH238" s="557"/>
      <c r="AI238" s="557"/>
      <c r="AJ238" s="557"/>
      <c r="AK238" s="557"/>
      <c r="AL238" s="557"/>
      <c r="AM238" s="557"/>
      <c r="AN238" s="557"/>
      <c r="AO238" s="557"/>
      <c r="AP238" s="557"/>
      <c r="AQ238" s="557"/>
      <c r="AR238" s="557"/>
      <c r="AS238" s="557"/>
      <c r="AT238" s="557"/>
      <c r="AU238" s="557"/>
      <c r="AV238" s="557"/>
      <c r="AW238" s="557"/>
      <c r="AX238" s="557"/>
      <c r="AY238" s="557"/>
      <c r="AZ238" s="216"/>
      <c r="BA238" s="395"/>
      <c r="BB238" s="161"/>
      <c r="BC238" s="344"/>
      <c r="BD238" s="308"/>
      <c r="BE238" s="308"/>
      <c r="BF238" s="308"/>
      <c r="BG238" s="345"/>
      <c r="BH238" s="353"/>
      <c r="BI238" s="308"/>
      <c r="BJ238" s="308"/>
      <c r="BK238" s="308"/>
      <c r="BL238" s="345"/>
      <c r="BM238" s="353"/>
      <c r="BN238" s="308"/>
      <c r="BO238" s="308"/>
      <c r="BP238" s="308"/>
      <c r="BQ238" s="345"/>
      <c r="BR238" s="353"/>
      <c r="BS238" s="308"/>
      <c r="BT238" s="308"/>
      <c r="BU238" s="308"/>
      <c r="BV238" s="308"/>
      <c r="BW238" s="308"/>
      <c r="BX238" s="308"/>
      <c r="BY238" s="309"/>
      <c r="BZ238" s="309"/>
      <c r="CA238" s="309"/>
      <c r="CB238" s="309"/>
      <c r="CC238" s="309"/>
      <c r="CD238" s="309"/>
      <c r="CE238" s="309"/>
      <c r="CF238" s="309"/>
      <c r="CG238" s="1498"/>
      <c r="CH238" s="1498"/>
      <c r="CI238" s="1498"/>
      <c r="CJ238" s="1498"/>
      <c r="CK238" s="1498"/>
      <c r="CL238" s="1498"/>
      <c r="CM238" s="1498"/>
      <c r="CN238" s="1498"/>
      <c r="CO238" s="1498"/>
      <c r="CP238" s="1498"/>
      <c r="CQ238" s="1498"/>
      <c r="CR238" s="1498"/>
      <c r="CS238" s="1498"/>
      <c r="CT238" s="1498"/>
      <c r="CU238" s="1498"/>
      <c r="CV238" s="1498"/>
      <c r="CW238" s="1498"/>
      <c r="CX238" s="1498"/>
      <c r="CY238" s="1498"/>
      <c r="CZ238" s="1498"/>
    </row>
    <row r="239" s="398" customFormat="true" ht="15" customHeight="true" x14ac:dyDescent="0.2">
      <c r="A239" s="739"/>
      <c r="B239" s="757"/>
      <c r="C239" s="946"/>
      <c r="D239" s="947"/>
      <c r="E239" s="947"/>
      <c r="F239" s="947"/>
      <c r="G239" s="948"/>
      <c r="H239" s="949"/>
      <c r="I239" s="947"/>
      <c r="J239" s="947"/>
      <c r="K239" s="947"/>
      <c r="L239" s="950"/>
      <c r="M239" s="951"/>
      <c r="N239" s="947"/>
      <c r="O239" s="947"/>
      <c r="P239" s="947"/>
      <c r="Q239" s="948"/>
      <c r="R239" s="949"/>
      <c r="S239" s="947"/>
      <c r="T239" s="947"/>
      <c r="U239" s="947"/>
      <c r="V239" s="947"/>
      <c r="W239" s="947"/>
      <c r="X239" s="947"/>
      <c r="Y239" s="947"/>
      <c r="Z239" s="947"/>
      <c r="AA239" s="947"/>
      <c r="AB239" s="952"/>
      <c r="AC239" s="796"/>
      <c r="AD239" s="796"/>
      <c r="AE239" s="796"/>
      <c r="AF239" s="838"/>
      <c r="AG239" s="557"/>
      <c r="AH239" s="557"/>
      <c r="AI239" s="557"/>
      <c r="AJ239" s="557"/>
      <c r="AK239" s="557"/>
      <c r="AL239" s="557"/>
      <c r="AM239" s="557"/>
      <c r="AN239" s="557"/>
      <c r="AO239" s="557"/>
      <c r="AP239" s="557"/>
      <c r="AQ239" s="557"/>
      <c r="AR239" s="557"/>
      <c r="AS239" s="557"/>
      <c r="AT239" s="557"/>
      <c r="AU239" s="557"/>
      <c r="AV239" s="557"/>
      <c r="AW239" s="557"/>
      <c r="AX239" s="557"/>
      <c r="AY239" s="557"/>
      <c r="AZ239" s="216"/>
      <c r="BA239" s="395"/>
      <c r="BB239" s="161"/>
      <c r="BC239" s="344"/>
      <c r="BD239" s="308"/>
      <c r="BE239" s="308"/>
      <c r="BF239" s="308"/>
      <c r="BG239" s="345"/>
      <c r="BH239" s="353"/>
      <c r="BI239" s="308"/>
      <c r="BJ239" s="308"/>
      <c r="BK239" s="308"/>
      <c r="BL239" s="345"/>
      <c r="BM239" s="353"/>
      <c r="BN239" s="308"/>
      <c r="BO239" s="308"/>
      <c r="BP239" s="308"/>
      <c r="BQ239" s="345"/>
      <c r="BR239" s="353"/>
      <c r="BS239" s="308"/>
      <c r="BT239" s="308"/>
      <c r="BU239" s="308"/>
      <c r="BV239" s="308"/>
      <c r="BW239" s="308"/>
      <c r="BX239" s="308"/>
      <c r="BY239" s="309"/>
      <c r="BZ239" s="309"/>
      <c r="CA239" s="309"/>
      <c r="CB239" s="309"/>
      <c r="CC239" s="309"/>
      <c r="CD239" s="309"/>
      <c r="CE239" s="309"/>
      <c r="CF239" s="309"/>
      <c r="CG239" s="1498"/>
      <c r="CH239" s="1498"/>
      <c r="CI239" s="1498"/>
      <c r="CJ239" s="1498"/>
      <c r="CK239" s="1498"/>
      <c r="CL239" s="1498"/>
      <c r="CM239" s="1498"/>
      <c r="CN239" s="1498"/>
      <c r="CO239" s="1498"/>
      <c r="CP239" s="1498"/>
      <c r="CQ239" s="1498"/>
      <c r="CR239" s="1498"/>
      <c r="CS239" s="1498"/>
      <c r="CT239" s="1498"/>
      <c r="CU239" s="1498"/>
      <c r="CV239" s="1498"/>
      <c r="CW239" s="1498"/>
      <c r="CX239" s="1498"/>
      <c r="CY239" s="1498"/>
      <c r="CZ239" s="1498"/>
    </row>
    <row r="240" s="398" customFormat="true" ht="15" customHeight="true" x14ac:dyDescent="0.2">
      <c r="A240" s="739"/>
      <c r="B240" s="758"/>
      <c r="C240" s="946"/>
      <c r="D240" s="947"/>
      <c r="E240" s="947"/>
      <c r="F240" s="947"/>
      <c r="G240" s="948"/>
      <c r="H240" s="949"/>
      <c r="I240" s="947"/>
      <c r="J240" s="947"/>
      <c r="K240" s="947"/>
      <c r="L240" s="950"/>
      <c r="M240" s="951"/>
      <c r="N240" s="947"/>
      <c r="O240" s="947"/>
      <c r="P240" s="947"/>
      <c r="Q240" s="948"/>
      <c r="R240" s="949"/>
      <c r="S240" s="947"/>
      <c r="T240" s="947"/>
      <c r="U240" s="947"/>
      <c r="V240" s="947"/>
      <c r="W240" s="947"/>
      <c r="X240" s="947"/>
      <c r="Y240" s="947"/>
      <c r="Z240" s="947"/>
      <c r="AA240" s="947"/>
      <c r="AB240" s="952"/>
      <c r="AC240" s="796"/>
      <c r="AD240" s="796"/>
      <c r="AE240" s="796"/>
      <c r="AF240" s="838"/>
      <c r="AG240" s="557"/>
      <c r="AH240" s="557"/>
      <c r="AI240" s="557"/>
      <c r="AJ240" s="557"/>
      <c r="AK240" s="557"/>
      <c r="AL240" s="557"/>
      <c r="AM240" s="557"/>
      <c r="AN240" s="557"/>
      <c r="AO240" s="557"/>
      <c r="AP240" s="557"/>
      <c r="AQ240" s="557"/>
      <c r="AR240" s="557"/>
      <c r="AS240" s="557"/>
      <c r="AT240" s="557"/>
      <c r="AU240" s="557"/>
      <c r="AV240" s="557"/>
      <c r="AW240" s="557"/>
      <c r="AX240" s="557"/>
      <c r="AY240" s="557"/>
      <c r="AZ240" s="216"/>
      <c r="BA240" s="395"/>
      <c r="BB240" s="161"/>
      <c r="BC240" s="344"/>
      <c r="BD240" s="308"/>
      <c r="BE240" s="308"/>
      <c r="BF240" s="308"/>
      <c r="BG240" s="345"/>
      <c r="BH240" s="353"/>
      <c r="BI240" s="308"/>
      <c r="BJ240" s="308"/>
      <c r="BK240" s="308"/>
      <c r="BL240" s="345"/>
      <c r="BM240" s="353"/>
      <c r="BN240" s="308"/>
      <c r="BO240" s="308"/>
      <c r="BP240" s="308"/>
      <c r="BQ240" s="345"/>
      <c r="BR240" s="353"/>
      <c r="BS240" s="308"/>
      <c r="BT240" s="308"/>
      <c r="BU240" s="308"/>
      <c r="BV240" s="308"/>
      <c r="BW240" s="308"/>
      <c r="BX240" s="308"/>
      <c r="BY240" s="309"/>
      <c r="BZ240" s="309"/>
      <c r="CA240" s="309"/>
      <c r="CB240" s="309"/>
      <c r="CC240" s="309"/>
      <c r="CD240" s="309"/>
      <c r="CE240" s="309"/>
      <c r="CF240" s="309"/>
      <c r="CG240" s="1498"/>
      <c r="CH240" s="1498"/>
      <c r="CI240" s="1498"/>
      <c r="CJ240" s="1498"/>
      <c r="CK240" s="1498"/>
      <c r="CL240" s="1498"/>
      <c r="CM240" s="1498"/>
      <c r="CN240" s="1498"/>
      <c r="CO240" s="1498"/>
      <c r="CP240" s="1498"/>
      <c r="CQ240" s="1498"/>
      <c r="CR240" s="1498"/>
      <c r="CS240" s="1498"/>
      <c r="CT240" s="1498"/>
      <c r="CU240" s="1498"/>
      <c r="CV240" s="1498"/>
      <c r="CW240" s="1498"/>
      <c r="CX240" s="1498"/>
      <c r="CY240" s="1498"/>
      <c r="CZ240" s="1498"/>
    </row>
    <row r="241" s="398" customFormat="true" ht="15" customHeight="true" x14ac:dyDescent="0.2">
      <c r="A241" s="740"/>
      <c r="B241" s="759"/>
      <c r="C241" s="953"/>
      <c r="D241" s="954"/>
      <c r="E241" s="954"/>
      <c r="F241" s="954"/>
      <c r="G241" s="955"/>
      <c r="H241" s="956"/>
      <c r="I241" s="954"/>
      <c r="J241" s="954"/>
      <c r="K241" s="954"/>
      <c r="L241" s="957"/>
      <c r="M241" s="958"/>
      <c r="N241" s="954"/>
      <c r="O241" s="954"/>
      <c r="P241" s="954"/>
      <c r="Q241" s="955"/>
      <c r="R241" s="956"/>
      <c r="S241" s="954"/>
      <c r="T241" s="954"/>
      <c r="U241" s="954"/>
      <c r="V241" s="954"/>
      <c r="W241" s="954"/>
      <c r="X241" s="954"/>
      <c r="Y241" s="954"/>
      <c r="Z241" s="954"/>
      <c r="AA241" s="954"/>
      <c r="AB241" s="959"/>
      <c r="AC241" s="796"/>
      <c r="AD241" s="796"/>
      <c r="AE241" s="796"/>
      <c r="AF241" s="838"/>
      <c r="AG241" s="557"/>
      <c r="AH241" s="557"/>
      <c r="AI241" s="557"/>
      <c r="AJ241" s="557"/>
      <c r="AK241" s="557"/>
      <c r="AL241" s="557"/>
      <c r="AM241" s="557"/>
      <c r="AN241" s="557"/>
      <c r="AO241" s="557"/>
      <c r="AP241" s="557"/>
      <c r="AQ241" s="557"/>
      <c r="AR241" s="557"/>
      <c r="AS241" s="557"/>
      <c r="AT241" s="557"/>
      <c r="AU241" s="557"/>
      <c r="AV241" s="557"/>
      <c r="AW241" s="557"/>
      <c r="AX241" s="557"/>
      <c r="AY241" s="557"/>
      <c r="AZ241" s="216"/>
      <c r="BA241" s="395"/>
      <c r="BB241" s="161"/>
      <c r="BC241" s="344"/>
      <c r="BD241" s="308"/>
      <c r="BE241" s="308"/>
      <c r="BF241" s="308"/>
      <c r="BG241" s="345"/>
      <c r="BH241" s="353"/>
      <c r="BI241" s="308"/>
      <c r="BJ241" s="308"/>
      <c r="BK241" s="308"/>
      <c r="BL241" s="345"/>
      <c r="BM241" s="353"/>
      <c r="BN241" s="308"/>
      <c r="BO241" s="308"/>
      <c r="BP241" s="308"/>
      <c r="BQ241" s="345"/>
      <c r="BR241" s="353"/>
      <c r="BS241" s="308"/>
      <c r="BT241" s="308"/>
      <c r="BU241" s="308"/>
      <c r="BV241" s="308"/>
      <c r="BW241" s="308"/>
      <c r="BX241" s="308"/>
      <c r="BY241" s="309"/>
      <c r="BZ241" s="309"/>
      <c r="CA241" s="309"/>
      <c r="CB241" s="309"/>
      <c r="CC241" s="309"/>
      <c r="CD241" s="309"/>
      <c r="CE241" s="309"/>
      <c r="CF241" s="309"/>
      <c r="CG241" s="1498"/>
      <c r="CH241" s="1498"/>
      <c r="CI241" s="1498"/>
      <c r="CJ241" s="1498"/>
      <c r="CK241" s="1498"/>
      <c r="CL241" s="1498"/>
      <c r="CM241" s="1498"/>
      <c r="CN241" s="1498"/>
      <c r="CO241" s="1498"/>
      <c r="CP241" s="1498"/>
      <c r="CQ241" s="1498"/>
      <c r="CR241" s="1498"/>
      <c r="CS241" s="1498"/>
      <c r="CT241" s="1498"/>
      <c r="CU241" s="1498"/>
      <c r="CV241" s="1498"/>
      <c r="CW241" s="1498"/>
      <c r="CX241" s="1498"/>
      <c r="CY241" s="1498"/>
      <c r="CZ241" s="1498"/>
    </row>
    <row r="242" s="398" customFormat="true" ht="15" customHeight="true" x14ac:dyDescent="0.2">
      <c r="A242" s="639"/>
      <c r="B242" s="747"/>
      <c r="C242" s="836"/>
      <c r="D242" s="796"/>
      <c r="E242" s="796"/>
      <c r="F242" s="796"/>
      <c r="G242" s="797"/>
      <c r="H242" s="837"/>
      <c r="I242" s="796"/>
      <c r="J242" s="796"/>
      <c r="K242" s="796"/>
      <c r="L242" s="838"/>
      <c r="M242" s="836"/>
      <c r="N242" s="796"/>
      <c r="O242" s="796"/>
      <c r="P242" s="796"/>
      <c r="Q242" s="797"/>
      <c r="R242" s="837"/>
      <c r="S242" s="796"/>
      <c r="T242" s="796"/>
      <c r="U242" s="796"/>
      <c r="V242" s="796"/>
      <c r="W242" s="796"/>
      <c r="X242" s="796"/>
      <c r="Y242" s="796"/>
      <c r="Z242" s="796"/>
      <c r="AA242" s="796"/>
      <c r="AB242" s="796"/>
      <c r="AC242" s="796"/>
      <c r="AD242" s="796"/>
      <c r="AE242" s="796"/>
      <c r="AF242" s="838"/>
      <c r="AG242" s="557"/>
      <c r="AH242" s="557"/>
      <c r="AI242" s="557"/>
      <c r="AJ242" s="557"/>
      <c r="AK242" s="557"/>
      <c r="AL242" s="557"/>
      <c r="AM242" s="557"/>
      <c r="AN242" s="557"/>
      <c r="AO242" s="557"/>
      <c r="AP242" s="557"/>
      <c r="AQ242" s="557"/>
      <c r="AR242" s="557"/>
      <c r="AS242" s="557"/>
      <c r="AT242" s="557"/>
      <c r="AU242" s="557"/>
      <c r="AV242" s="557"/>
      <c r="AW242" s="557"/>
      <c r="AX242" s="557"/>
      <c r="AY242" s="557"/>
      <c r="AZ242" s="216"/>
      <c r="BA242" s="395"/>
      <c r="BB242" s="161"/>
      <c r="BC242" s="344"/>
      <c r="BD242" s="308"/>
      <c r="BE242" s="308"/>
      <c r="BF242" s="308"/>
      <c r="BG242" s="345"/>
      <c r="BH242" s="353"/>
      <c r="BI242" s="308"/>
      <c r="BJ242" s="308"/>
      <c r="BK242" s="308"/>
      <c r="BL242" s="345"/>
      <c r="BM242" s="353"/>
      <c r="BN242" s="308"/>
      <c r="BO242" s="308"/>
      <c r="BP242" s="308"/>
      <c r="BQ242" s="345"/>
      <c r="BR242" s="353"/>
      <c r="BS242" s="308"/>
      <c r="BT242" s="308"/>
      <c r="BU242" s="308"/>
      <c r="BV242" s="308"/>
      <c r="BW242" s="308"/>
      <c r="BX242" s="308"/>
      <c r="BY242" s="309"/>
      <c r="BZ242" s="309"/>
      <c r="CA242" s="309"/>
      <c r="CB242" s="309"/>
      <c r="CC242" s="309"/>
      <c r="CD242" s="309"/>
      <c r="CE242" s="309"/>
      <c r="CF242" s="309"/>
      <c r="CG242" s="1498"/>
      <c r="CH242" s="1498"/>
      <c r="CI242" s="1498"/>
      <c r="CJ242" s="1498"/>
      <c r="CK242" s="1498"/>
      <c r="CL242" s="1498"/>
      <c r="CM242" s="1498"/>
      <c r="CN242" s="1498"/>
      <c r="CO242" s="1498"/>
      <c r="CP242" s="1498"/>
      <c r="CQ242" s="1498"/>
      <c r="CR242" s="1498"/>
      <c r="CS242" s="1498"/>
      <c r="CT242" s="1498"/>
      <c r="CU242" s="1498"/>
      <c r="CV242" s="1498"/>
      <c r="CW242" s="1498"/>
      <c r="CX242" s="1498"/>
      <c r="CY242" s="1498"/>
      <c r="CZ242" s="1498"/>
    </row>
    <row r="243" s="398" customFormat="true" ht="15" customHeight="true" x14ac:dyDescent="0.2">
      <c r="A243" s="639"/>
      <c r="B243" s="747"/>
      <c r="C243" s="836"/>
      <c r="D243" s="796"/>
      <c r="E243" s="796"/>
      <c r="F243" s="796"/>
      <c r="G243" s="797"/>
      <c r="H243" s="837"/>
      <c r="I243" s="796"/>
      <c r="J243" s="796"/>
      <c r="K243" s="796"/>
      <c r="L243" s="838"/>
      <c r="M243" s="836"/>
      <c r="N243" s="796"/>
      <c r="O243" s="796"/>
      <c r="P243" s="796"/>
      <c r="Q243" s="797"/>
      <c r="R243" s="837"/>
      <c r="S243" s="796"/>
      <c r="T243" s="796"/>
      <c r="U243" s="796"/>
      <c r="V243" s="796"/>
      <c r="W243" s="796"/>
      <c r="X243" s="796"/>
      <c r="Y243" s="796"/>
      <c r="Z243" s="796"/>
      <c r="AA243" s="796"/>
      <c r="AB243" s="796"/>
      <c r="AC243" s="796"/>
      <c r="AD243" s="796"/>
      <c r="AE243" s="796"/>
      <c r="AF243" s="838"/>
      <c r="AG243" s="557"/>
      <c r="AH243" s="557"/>
      <c r="AI243" s="557"/>
      <c r="AJ243" s="557"/>
      <c r="AK243" s="557"/>
      <c r="AL243" s="557"/>
      <c r="AM243" s="557"/>
      <c r="AN243" s="557"/>
      <c r="AO243" s="557"/>
      <c r="AP243" s="557"/>
      <c r="AQ243" s="557"/>
      <c r="AR243" s="557"/>
      <c r="AS243" s="557"/>
      <c r="AT243" s="557"/>
      <c r="AU243" s="557"/>
      <c r="AV243" s="557"/>
      <c r="AW243" s="557"/>
      <c r="AX243" s="557"/>
      <c r="AY243" s="557"/>
      <c r="AZ243" s="216"/>
      <c r="BA243" s="395"/>
      <c r="BB243" s="161"/>
      <c r="BC243" s="344"/>
      <c r="BD243" s="308"/>
      <c r="BE243" s="308"/>
      <c r="BF243" s="308"/>
      <c r="BG243" s="345"/>
      <c r="BH243" s="353"/>
      <c r="BI243" s="308"/>
      <c r="BJ243" s="308"/>
      <c r="BK243" s="308"/>
      <c r="BL243" s="345"/>
      <c r="BM243" s="353"/>
      <c r="BN243" s="308"/>
      <c r="BO243" s="308"/>
      <c r="BP243" s="308"/>
      <c r="BQ243" s="345"/>
      <c r="BR243" s="353"/>
      <c r="BS243" s="308"/>
      <c r="BT243" s="308"/>
      <c r="BU243" s="308"/>
      <c r="BV243" s="308"/>
      <c r="BW243" s="308"/>
      <c r="BX243" s="308"/>
      <c r="BY243" s="309"/>
      <c r="BZ243" s="309"/>
      <c r="CA243" s="309"/>
      <c r="CB243" s="309"/>
      <c r="CC243" s="309"/>
      <c r="CD243" s="309"/>
      <c r="CE243" s="309"/>
      <c r="CF243" s="309"/>
      <c r="CG243" s="1498"/>
      <c r="CH243" s="1498"/>
      <c r="CI243" s="1498"/>
      <c r="CJ243" s="1498"/>
      <c r="CK243" s="1498"/>
      <c r="CL243" s="1498"/>
      <c r="CM243" s="1498"/>
      <c r="CN243" s="1498"/>
      <c r="CO243" s="1498"/>
      <c r="CP243" s="1498"/>
      <c r="CQ243" s="1498"/>
      <c r="CR243" s="1498"/>
      <c r="CS243" s="1498"/>
      <c r="CT243" s="1498"/>
      <c r="CU243" s="1498"/>
      <c r="CV243" s="1498"/>
      <c r="CW243" s="1498"/>
      <c r="CX243" s="1498"/>
      <c r="CY243" s="1498"/>
      <c r="CZ243" s="1498"/>
    </row>
    <row r="244" s="398" customFormat="true" ht="15" customHeight="true" x14ac:dyDescent="0.2">
      <c r="A244" s="639"/>
      <c r="B244" s="747"/>
      <c r="C244" s="836"/>
      <c r="D244" s="796"/>
      <c r="E244" s="796"/>
      <c r="F244" s="796"/>
      <c r="G244" s="797"/>
      <c r="H244" s="837"/>
      <c r="I244" s="796"/>
      <c r="J244" s="796"/>
      <c r="K244" s="796"/>
      <c r="L244" s="838"/>
      <c r="M244" s="836"/>
      <c r="N244" s="796"/>
      <c r="O244" s="796"/>
      <c r="P244" s="796"/>
      <c r="Q244" s="797"/>
      <c r="R244" s="837"/>
      <c r="S244" s="796"/>
      <c r="T244" s="796"/>
      <c r="U244" s="796"/>
      <c r="V244" s="796"/>
      <c r="W244" s="796"/>
      <c r="X244" s="796"/>
      <c r="Y244" s="796"/>
      <c r="Z244" s="796"/>
      <c r="AA244" s="796"/>
      <c r="AB244" s="796"/>
      <c r="AC244" s="796"/>
      <c r="AD244" s="796"/>
      <c r="AE244" s="796"/>
      <c r="AF244" s="838"/>
      <c r="AG244" s="557"/>
      <c r="AH244" s="557"/>
      <c r="AI244" s="557"/>
      <c r="AJ244" s="557"/>
      <c r="AK244" s="557"/>
      <c r="AL244" s="557"/>
      <c r="AM244" s="557"/>
      <c r="AN244" s="557"/>
      <c r="AO244" s="557"/>
      <c r="AP244" s="557"/>
      <c r="AQ244" s="557"/>
      <c r="AR244" s="557"/>
      <c r="AS244" s="557"/>
      <c r="AT244" s="557"/>
      <c r="AU244" s="557"/>
      <c r="AV244" s="557"/>
      <c r="AW244" s="557"/>
      <c r="AX244" s="557"/>
      <c r="AY244" s="557"/>
      <c r="AZ244" s="216"/>
      <c r="BA244" s="395"/>
      <c r="BB244" s="161"/>
      <c r="BC244" s="344"/>
      <c r="BD244" s="308"/>
      <c r="BE244" s="308"/>
      <c r="BF244" s="308"/>
      <c r="BG244" s="345"/>
      <c r="BH244" s="353"/>
      <c r="BI244" s="308"/>
      <c r="BJ244" s="308"/>
      <c r="BK244" s="308"/>
      <c r="BL244" s="345"/>
      <c r="BM244" s="353"/>
      <c r="BN244" s="308"/>
      <c r="BO244" s="308"/>
      <c r="BP244" s="308"/>
      <c r="BQ244" s="345"/>
      <c r="BR244" s="353"/>
      <c r="BS244" s="308"/>
      <c r="BT244" s="308"/>
      <c r="BU244" s="308"/>
      <c r="BV244" s="308"/>
      <c r="BW244" s="308"/>
      <c r="BX244" s="308"/>
      <c r="BY244" s="309"/>
      <c r="BZ244" s="309"/>
      <c r="CA244" s="309"/>
      <c r="CB244" s="309"/>
      <c r="CC244" s="309"/>
      <c r="CD244" s="309"/>
      <c r="CE244" s="309"/>
      <c r="CF244" s="309"/>
      <c r="CG244" s="1498"/>
      <c r="CH244" s="1498"/>
      <c r="CI244" s="1498"/>
      <c r="CJ244" s="1498"/>
      <c r="CK244" s="1498"/>
      <c r="CL244" s="1498"/>
      <c r="CM244" s="1498"/>
      <c r="CN244" s="1498"/>
      <c r="CO244" s="1498"/>
      <c r="CP244" s="1498"/>
      <c r="CQ244" s="1498"/>
      <c r="CR244" s="1498"/>
      <c r="CS244" s="1498"/>
      <c r="CT244" s="1498"/>
      <c r="CU244" s="1498"/>
      <c r="CV244" s="1498"/>
      <c r="CW244" s="1498"/>
      <c r="CX244" s="1498"/>
      <c r="CY244" s="1498"/>
      <c r="CZ244" s="1498"/>
    </row>
    <row r="245" s="398" customFormat="true" ht="15" customHeight="true" x14ac:dyDescent="0.2">
      <c r="A245" s="639"/>
      <c r="B245" s="747"/>
      <c r="C245" s="836"/>
      <c r="D245" s="796"/>
      <c r="E245" s="796"/>
      <c r="F245" s="796"/>
      <c r="G245" s="797"/>
      <c r="H245" s="837"/>
      <c r="I245" s="796"/>
      <c r="J245" s="796"/>
      <c r="K245" s="796"/>
      <c r="L245" s="838"/>
      <c r="M245" s="836"/>
      <c r="N245" s="796"/>
      <c r="O245" s="796"/>
      <c r="P245" s="796"/>
      <c r="Q245" s="797"/>
      <c r="R245" s="837"/>
      <c r="S245" s="796"/>
      <c r="T245" s="796"/>
      <c r="U245" s="796"/>
      <c r="V245" s="796"/>
      <c r="W245" s="796"/>
      <c r="X245" s="796"/>
      <c r="Y245" s="796"/>
      <c r="Z245" s="796"/>
      <c r="AA245" s="796"/>
      <c r="AB245" s="796"/>
      <c r="AC245" s="796"/>
      <c r="AD245" s="796"/>
      <c r="AE245" s="796"/>
      <c r="AF245" s="838"/>
      <c r="AG245" s="557"/>
      <c r="AH245" s="557"/>
      <c r="AI245" s="557"/>
      <c r="AJ245" s="557"/>
      <c r="AK245" s="557"/>
      <c r="AL245" s="557"/>
      <c r="AM245" s="557"/>
      <c r="AN245" s="557"/>
      <c r="AO245" s="557"/>
      <c r="AP245" s="557"/>
      <c r="AQ245" s="557"/>
      <c r="AR245" s="557"/>
      <c r="AS245" s="557"/>
      <c r="AT245" s="557"/>
      <c r="AU245" s="557"/>
      <c r="AV245" s="557"/>
      <c r="AW245" s="557"/>
      <c r="AX245" s="557"/>
      <c r="AY245" s="557"/>
      <c r="AZ245" s="216"/>
      <c r="BA245" s="395"/>
      <c r="BB245" s="161"/>
      <c r="BC245" s="344"/>
      <c r="BD245" s="308"/>
      <c r="BE245" s="308"/>
      <c r="BF245" s="308"/>
      <c r="BG245" s="345"/>
      <c r="BH245" s="353"/>
      <c r="BI245" s="308"/>
      <c r="BJ245" s="308"/>
      <c r="BK245" s="308"/>
      <c r="BL245" s="345"/>
      <c r="BM245" s="353"/>
      <c r="BN245" s="308"/>
      <c r="BO245" s="308"/>
      <c r="BP245" s="308"/>
      <c r="BQ245" s="345"/>
      <c r="BR245" s="353"/>
      <c r="BS245" s="308"/>
      <c r="BT245" s="308"/>
      <c r="BU245" s="308"/>
      <c r="BV245" s="308"/>
      <c r="BW245" s="308"/>
      <c r="BX245" s="308"/>
      <c r="BY245" s="309"/>
      <c r="BZ245" s="309"/>
      <c r="CA245" s="309"/>
      <c r="CB245" s="309"/>
      <c r="CC245" s="309"/>
      <c r="CD245" s="309"/>
      <c r="CE245" s="309"/>
      <c r="CF245" s="309"/>
      <c r="CG245" s="1498"/>
      <c r="CH245" s="1498"/>
      <c r="CI245" s="1498"/>
      <c r="CJ245" s="1498"/>
      <c r="CK245" s="1498"/>
      <c r="CL245" s="1498"/>
      <c r="CM245" s="1498"/>
      <c r="CN245" s="1498"/>
      <c r="CO245" s="1498"/>
      <c r="CP245" s="1498"/>
      <c r="CQ245" s="1498"/>
      <c r="CR245" s="1498"/>
      <c r="CS245" s="1498"/>
      <c r="CT245" s="1498"/>
      <c r="CU245" s="1498"/>
      <c r="CV245" s="1498"/>
      <c r="CW245" s="1498"/>
      <c r="CX245" s="1498"/>
      <c r="CY245" s="1498"/>
      <c r="CZ245" s="1498"/>
    </row>
    <row r="246" s="398" customFormat="true" ht="15" customHeight="true" x14ac:dyDescent="0.2">
      <c r="A246" s="639"/>
      <c r="B246" s="747"/>
      <c r="C246" s="836"/>
      <c r="D246" s="796"/>
      <c r="E246" s="796"/>
      <c r="F246" s="796"/>
      <c r="G246" s="797"/>
      <c r="H246" s="837"/>
      <c r="I246" s="796"/>
      <c r="J246" s="796"/>
      <c r="K246" s="796"/>
      <c r="L246" s="838"/>
      <c r="M246" s="836"/>
      <c r="N246" s="796"/>
      <c r="O246" s="796"/>
      <c r="P246" s="796"/>
      <c r="Q246" s="797"/>
      <c r="R246" s="837"/>
      <c r="S246" s="796"/>
      <c r="T246" s="796"/>
      <c r="U246" s="796"/>
      <c r="V246" s="796"/>
      <c r="W246" s="796"/>
      <c r="X246" s="796"/>
      <c r="Y246" s="796"/>
      <c r="Z246" s="796"/>
      <c r="AA246" s="796"/>
      <c r="AB246" s="796"/>
      <c r="AC246" s="796"/>
      <c r="AD246" s="796"/>
      <c r="AE246" s="796"/>
      <c r="AF246" s="838"/>
      <c r="AG246" s="557"/>
      <c r="AH246" s="557"/>
      <c r="AI246" s="557"/>
      <c r="AJ246" s="557"/>
      <c r="AK246" s="557"/>
      <c r="AL246" s="557"/>
      <c r="AM246" s="557"/>
      <c r="AN246" s="557"/>
      <c r="AO246" s="557"/>
      <c r="AP246" s="557"/>
      <c r="AQ246" s="557"/>
      <c r="AR246" s="557"/>
      <c r="AS246" s="557"/>
      <c r="AT246" s="557"/>
      <c r="AU246" s="557"/>
      <c r="AV246" s="557"/>
      <c r="AW246" s="557"/>
      <c r="AX246" s="557"/>
      <c r="AY246" s="557"/>
      <c r="AZ246" s="216"/>
      <c r="BA246" s="395"/>
      <c r="BB246" s="161"/>
      <c r="BC246" s="344"/>
      <c r="BD246" s="308"/>
      <c r="BE246" s="308"/>
      <c r="BF246" s="308"/>
      <c r="BG246" s="345"/>
      <c r="BH246" s="353"/>
      <c r="BI246" s="308"/>
      <c r="BJ246" s="308"/>
      <c r="BK246" s="308"/>
      <c r="BL246" s="345"/>
      <c r="BM246" s="353"/>
      <c r="BN246" s="308"/>
      <c r="BO246" s="308"/>
      <c r="BP246" s="308"/>
      <c r="BQ246" s="345"/>
      <c r="BR246" s="353"/>
      <c r="BS246" s="308"/>
      <c r="BT246" s="308"/>
      <c r="BU246" s="308"/>
      <c r="BV246" s="308"/>
      <c r="BW246" s="308"/>
      <c r="BX246" s="308"/>
      <c r="BY246" s="309"/>
      <c r="BZ246" s="309"/>
      <c r="CA246" s="309"/>
      <c r="CB246" s="309"/>
      <c r="CC246" s="309"/>
      <c r="CD246" s="309"/>
      <c r="CE246" s="309"/>
      <c r="CF246" s="309"/>
      <c r="CG246" s="1498"/>
      <c r="CH246" s="1498"/>
      <c r="CI246" s="1498"/>
      <c r="CJ246" s="1498"/>
      <c r="CK246" s="1498"/>
      <c r="CL246" s="1498"/>
      <c r="CM246" s="1498"/>
      <c r="CN246" s="1498"/>
      <c r="CO246" s="1498"/>
      <c r="CP246" s="1498"/>
      <c r="CQ246" s="1498"/>
      <c r="CR246" s="1498"/>
      <c r="CS246" s="1498"/>
      <c r="CT246" s="1498"/>
      <c r="CU246" s="1498"/>
      <c r="CV246" s="1498"/>
      <c r="CW246" s="1498"/>
      <c r="CX246" s="1498"/>
      <c r="CY246" s="1498"/>
      <c r="CZ246" s="1498"/>
    </row>
    <row r="247" s="398" customFormat="true" ht="15" customHeight="true" x14ac:dyDescent="0.2">
      <c r="A247" s="639"/>
      <c r="B247" s="747"/>
      <c r="C247" s="836"/>
      <c r="D247" s="796"/>
      <c r="E247" s="796"/>
      <c r="F247" s="796"/>
      <c r="G247" s="797"/>
      <c r="H247" s="837"/>
      <c r="I247" s="796"/>
      <c r="J247" s="796"/>
      <c r="K247" s="796"/>
      <c r="L247" s="838"/>
      <c r="M247" s="836"/>
      <c r="N247" s="796"/>
      <c r="O247" s="796"/>
      <c r="P247" s="796"/>
      <c r="Q247" s="797"/>
      <c r="R247" s="837"/>
      <c r="S247" s="796"/>
      <c r="T247" s="796"/>
      <c r="U247" s="796"/>
      <c r="V247" s="796"/>
      <c r="W247" s="796"/>
      <c r="X247" s="796"/>
      <c r="Y247" s="796"/>
      <c r="Z247" s="796"/>
      <c r="AA247" s="796"/>
      <c r="AB247" s="796"/>
      <c r="AC247" s="796"/>
      <c r="AD247" s="796"/>
      <c r="AE247" s="796"/>
      <c r="AF247" s="838"/>
      <c r="AG247" s="557"/>
      <c r="AH247" s="557"/>
      <c r="AI247" s="557"/>
      <c r="AJ247" s="557"/>
      <c r="AK247" s="557"/>
      <c r="AL247" s="557"/>
      <c r="AM247" s="557"/>
      <c r="AN247" s="557"/>
      <c r="AO247" s="557"/>
      <c r="AP247" s="557"/>
      <c r="AQ247" s="557"/>
      <c r="AR247" s="557"/>
      <c r="AS247" s="557"/>
      <c r="AT247" s="557"/>
      <c r="AU247" s="557"/>
      <c r="AV247" s="557"/>
      <c r="AW247" s="557"/>
      <c r="AX247" s="557"/>
      <c r="AY247" s="557"/>
      <c r="AZ247" s="216"/>
      <c r="BA247" s="395"/>
      <c r="BB247" s="161"/>
      <c r="BC247" s="344"/>
      <c r="BD247" s="308"/>
      <c r="BE247" s="308"/>
      <c r="BF247" s="308"/>
      <c r="BG247" s="345"/>
      <c r="BH247" s="353"/>
      <c r="BI247" s="308"/>
      <c r="BJ247" s="308"/>
      <c r="BK247" s="308"/>
      <c r="BL247" s="345"/>
      <c r="BM247" s="353"/>
      <c r="BN247" s="308"/>
      <c r="BO247" s="308"/>
      <c r="BP247" s="308"/>
      <c r="BQ247" s="345"/>
      <c r="BR247" s="353"/>
      <c r="BS247" s="308"/>
      <c r="BT247" s="308"/>
      <c r="BU247" s="308"/>
      <c r="BV247" s="308"/>
      <c r="BW247" s="308"/>
      <c r="BX247" s="308"/>
      <c r="BY247" s="309"/>
      <c r="BZ247" s="309"/>
      <c r="CA247" s="309"/>
      <c r="CB247" s="309"/>
      <c r="CC247" s="309"/>
      <c r="CD247" s="309"/>
      <c r="CE247" s="309"/>
      <c r="CF247" s="309"/>
      <c r="CG247" s="1498"/>
      <c r="CH247" s="1498"/>
      <c r="CI247" s="1498"/>
      <c r="CJ247" s="1498"/>
      <c r="CK247" s="1498"/>
      <c r="CL247" s="1498"/>
      <c r="CM247" s="1498"/>
      <c r="CN247" s="1498"/>
      <c r="CO247" s="1498"/>
      <c r="CP247" s="1498"/>
      <c r="CQ247" s="1498"/>
      <c r="CR247" s="1498"/>
      <c r="CS247" s="1498"/>
      <c r="CT247" s="1498"/>
      <c r="CU247" s="1498"/>
      <c r="CV247" s="1498"/>
      <c r="CW247" s="1498"/>
      <c r="CX247" s="1498"/>
      <c r="CY247" s="1498"/>
      <c r="CZ247" s="1498"/>
    </row>
    <row r="248" s="398" customFormat="true" ht="15" customHeight="true" x14ac:dyDescent="0.2">
      <c r="A248" s="641"/>
      <c r="B248" s="760"/>
      <c r="C248" s="960"/>
      <c r="D248" s="849"/>
      <c r="E248" s="849"/>
      <c r="F248" s="849"/>
      <c r="G248" s="850"/>
      <c r="H248" s="961"/>
      <c r="I248" s="849"/>
      <c r="J248" s="849"/>
      <c r="K248" s="849"/>
      <c r="L248" s="962"/>
      <c r="M248" s="960"/>
      <c r="N248" s="849"/>
      <c r="O248" s="849"/>
      <c r="P248" s="849"/>
      <c r="Q248" s="850"/>
      <c r="R248" s="961"/>
      <c r="S248" s="849"/>
      <c r="T248" s="849"/>
      <c r="U248" s="849"/>
      <c r="V248" s="849"/>
      <c r="W248" s="849"/>
      <c r="X248" s="849"/>
      <c r="Y248" s="849"/>
      <c r="Z248" s="849"/>
      <c r="AA248" s="849"/>
      <c r="AB248" s="849"/>
      <c r="AC248" s="849"/>
      <c r="AD248" s="849"/>
      <c r="AE248" s="849"/>
      <c r="AF248" s="962"/>
      <c r="AG248" s="557"/>
      <c r="AH248" s="557"/>
      <c r="AI248" s="557"/>
      <c r="AJ248" s="557"/>
      <c r="AK248" s="557"/>
      <c r="AL248" s="557"/>
      <c r="AM248" s="557"/>
      <c r="AN248" s="557"/>
      <c r="AO248" s="557"/>
      <c r="AP248" s="557"/>
      <c r="AQ248" s="557"/>
      <c r="AR248" s="557"/>
      <c r="AS248" s="557"/>
      <c r="AT248" s="557"/>
      <c r="AU248" s="557"/>
      <c r="AV248" s="557"/>
      <c r="AW248" s="557"/>
      <c r="AX248" s="557"/>
      <c r="AY248" s="557"/>
      <c r="AZ248" s="216"/>
      <c r="BA248" s="395"/>
      <c r="BB248" s="161"/>
      <c r="BC248" s="346"/>
      <c r="BD248" s="347"/>
      <c r="BE248" s="347"/>
      <c r="BF248" s="347"/>
      <c r="BG248" s="348"/>
      <c r="BH248" s="354"/>
      <c r="BI248" s="347"/>
      <c r="BJ248" s="347"/>
      <c r="BK248" s="347"/>
      <c r="BL248" s="348"/>
      <c r="BM248" s="354"/>
      <c r="BN248" s="347"/>
      <c r="BO248" s="347"/>
      <c r="BP248" s="347"/>
      <c r="BQ248" s="348"/>
      <c r="BR248" s="354"/>
      <c r="BS248" s="347"/>
      <c r="BT248" s="347"/>
      <c r="BU248" s="347"/>
      <c r="BV248" s="347"/>
      <c r="BW248" s="347"/>
      <c r="BX248" s="347"/>
      <c r="BY248" s="360"/>
      <c r="BZ248" s="360"/>
      <c r="CA248" s="360"/>
      <c r="CB248" s="360"/>
      <c r="CC248" s="360"/>
      <c r="CD248" s="360"/>
      <c r="CE248" s="360"/>
      <c r="CF248" s="360"/>
      <c r="CG248" s="1498"/>
      <c r="CH248" s="1498"/>
      <c r="CI248" s="1498"/>
      <c r="CJ248" s="1498"/>
      <c r="CK248" s="1498"/>
      <c r="CL248" s="1498"/>
      <c r="CM248" s="1498"/>
      <c r="CN248" s="1498"/>
      <c r="CO248" s="1498"/>
      <c r="CP248" s="1498"/>
      <c r="CQ248" s="1498"/>
      <c r="CR248" s="1498"/>
      <c r="CS248" s="1498"/>
      <c r="CT248" s="1498"/>
      <c r="CU248" s="1498"/>
      <c r="CV248" s="1498"/>
      <c r="CW248" s="1498"/>
      <c r="CX248" s="1498"/>
      <c r="CY248" s="1498"/>
      <c r="CZ248" s="1498"/>
    </row>
    <row r="249" s="398" customFormat="true" ht="250.15" customHeight="true" x14ac:dyDescent="0.2">
      <c r="B249" s="397"/>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6"/>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91"/>
      <c r="BB250" s="238"/>
      <c r="BC250" s="391"/>
      <c r="BD250" s="391"/>
      <c r="BE250" s="391"/>
      <c r="BF250" s="391"/>
      <c r="BG250" s="391"/>
      <c r="BH250" s="391"/>
      <c r="BI250" s="391"/>
      <c r="BJ250" s="391"/>
      <c r="BK250" s="391"/>
      <c r="BL250" s="391"/>
      <c r="BM250" s="391"/>
      <c r="BN250" s="391"/>
      <c r="BO250" s="391"/>
      <c r="BP250" s="391"/>
      <c r="BQ250" s="391"/>
      <c r="BR250" s="391"/>
      <c r="BS250" s="391"/>
      <c r="BT250" s="391"/>
      <c r="BU250" s="391"/>
      <c r="BV250" s="391"/>
      <c r="BW250" s="391"/>
      <c r="BX250" s="391"/>
      <c r="BY250" s="391"/>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6"/>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91"/>
      <c r="BB251" s="238"/>
      <c r="BC251" s="391"/>
      <c r="BD251" s="391"/>
      <c r="BE251" s="391"/>
      <c r="BF251" s="391"/>
      <c r="BG251" s="391"/>
      <c r="BH251" s="391"/>
      <c r="BI251" s="391"/>
      <c r="BJ251" s="391"/>
      <c r="BK251" s="391"/>
      <c r="BL251" s="391"/>
      <c r="BM251" s="391"/>
      <c r="BN251" s="391"/>
      <c r="BO251" s="391"/>
      <c r="BP251" s="391"/>
      <c r="BQ251" s="391"/>
      <c r="BR251" s="391"/>
      <c r="BS251" s="391"/>
      <c r="BT251" s="391"/>
      <c r="BU251" s="391"/>
      <c r="BV251" s="391"/>
      <c r="BW251" s="391"/>
      <c r="BX251" s="391"/>
      <c r="BY251" s="391"/>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6"/>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91"/>
      <c r="BB252" s="238"/>
      <c r="BC252" s="391"/>
      <c r="BD252" s="391"/>
      <c r="BE252" s="391"/>
      <c r="BF252" s="391"/>
      <c r="BG252" s="391"/>
      <c r="BH252" s="391"/>
      <c r="BI252" s="391"/>
      <c r="BJ252" s="391"/>
      <c r="BK252" s="391"/>
      <c r="BL252" s="391"/>
      <c r="BM252" s="391"/>
      <c r="BN252" s="391"/>
      <c r="BO252" s="391"/>
      <c r="BP252" s="391"/>
      <c r="BQ252" s="391"/>
      <c r="BR252" s="391"/>
      <c r="BS252" s="391"/>
      <c r="BT252" s="391"/>
      <c r="BU252" s="391"/>
      <c r="BV252" s="391"/>
      <c r="BW252" s="391"/>
      <c r="BX252" s="391"/>
      <c r="BY252" s="391"/>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6"/>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91"/>
      <c r="BB253" s="238"/>
      <c r="BC253" s="391"/>
      <c r="BD253" s="391"/>
      <c r="BE253" s="391"/>
      <c r="BF253" s="391"/>
      <c r="BG253" s="391"/>
      <c r="BH253" s="391"/>
      <c r="BI253" s="391"/>
      <c r="BJ253" s="391"/>
      <c r="BK253" s="391"/>
      <c r="BL253" s="391"/>
      <c r="BM253" s="391"/>
      <c r="BN253" s="391"/>
      <c r="BO253" s="391"/>
      <c r="BP253" s="391"/>
      <c r="BQ253" s="391"/>
      <c r="BR253" s="391"/>
      <c r="BS253" s="391"/>
      <c r="BT253" s="391"/>
      <c r="BU253" s="391"/>
      <c r="BV253" s="391"/>
      <c r="BW253" s="391"/>
      <c r="BX253" s="391"/>
      <c r="BY253" s="391"/>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6"/>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91"/>
      <c r="BB254" s="238"/>
      <c r="BC254" s="391"/>
      <c r="BD254" s="391"/>
      <c r="BE254" s="391"/>
      <c r="BF254" s="391"/>
      <c r="BG254" s="391"/>
      <c r="BH254" s="391"/>
      <c r="BI254" s="391"/>
      <c r="BJ254" s="391"/>
      <c r="BK254" s="391"/>
      <c r="BL254" s="391"/>
      <c r="BM254" s="391"/>
      <c r="BN254" s="391"/>
      <c r="BO254" s="391"/>
      <c r="BP254" s="391"/>
      <c r="BQ254" s="391"/>
      <c r="BR254" s="391"/>
      <c r="BS254" s="391"/>
      <c r="BT254" s="391"/>
      <c r="BU254" s="391"/>
      <c r="BV254" s="391"/>
      <c r="BW254" s="391"/>
      <c r="BX254" s="391"/>
      <c r="BY254" s="391"/>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6"/>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91"/>
      <c r="BB255" s="238"/>
      <c r="BC255" s="391"/>
      <c r="BD255" s="391"/>
      <c r="BE255" s="391"/>
      <c r="BF255" s="391"/>
      <c r="BG255" s="391"/>
      <c r="BH255" s="391"/>
      <c r="BI255" s="391"/>
      <c r="BJ255" s="391"/>
      <c r="BK255" s="391"/>
      <c r="BL255" s="391"/>
      <c r="BM255" s="391"/>
      <c r="BN255" s="391"/>
      <c r="BO255" s="391"/>
      <c r="BP255" s="391"/>
      <c r="BQ255" s="391"/>
      <c r="BR255" s="391"/>
      <c r="BS255" s="391"/>
      <c r="BT255" s="391"/>
      <c r="BU255" s="391"/>
      <c r="BV255" s="391"/>
      <c r="BW255" s="391"/>
      <c r="BX255" s="391"/>
      <c r="BY255" s="391"/>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6"/>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91"/>
      <c r="BB256" s="238"/>
      <c r="BC256" s="391"/>
      <c r="BD256" s="391"/>
      <c r="BE256" s="391"/>
      <c r="BF256" s="391"/>
      <c r="BG256" s="391"/>
      <c r="BH256" s="391"/>
      <c r="BI256" s="391"/>
      <c r="BJ256" s="391"/>
      <c r="BK256" s="391"/>
      <c r="BL256" s="391"/>
      <c r="BM256" s="391"/>
      <c r="BN256" s="391"/>
      <c r="BO256" s="391"/>
      <c r="BP256" s="391"/>
      <c r="BQ256" s="391"/>
      <c r="BR256" s="391"/>
      <c r="BS256" s="391"/>
      <c r="BT256" s="391"/>
      <c r="BU256" s="391"/>
      <c r="BV256" s="391"/>
      <c r="BW256" s="391"/>
      <c r="BX256" s="391"/>
      <c r="BY256" s="391"/>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6"/>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91"/>
      <c r="BB257" s="238"/>
      <c r="BC257" s="391"/>
      <c r="BD257" s="391"/>
      <c r="BE257" s="391"/>
      <c r="BF257" s="391"/>
      <c r="BG257" s="391"/>
      <c r="BH257" s="391"/>
      <c r="BI257" s="391"/>
      <c r="BJ257" s="391"/>
      <c r="BK257" s="391"/>
      <c r="BL257" s="391"/>
      <c r="BM257" s="391"/>
      <c r="BN257" s="391"/>
      <c r="BO257" s="391"/>
      <c r="BP257" s="391"/>
      <c r="BQ257" s="391"/>
      <c r="BR257" s="391"/>
      <c r="BS257" s="391"/>
      <c r="BT257" s="391"/>
      <c r="BU257" s="391"/>
      <c r="BV257" s="391"/>
      <c r="BW257" s="391"/>
      <c r="BX257" s="391"/>
      <c r="BY257" s="391"/>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6"/>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91"/>
      <c r="BB258" s="238"/>
      <c r="BC258" s="391"/>
      <c r="BD258" s="391"/>
      <c r="BE258" s="391"/>
      <c r="BF258" s="391"/>
      <c r="BG258" s="391"/>
      <c r="BH258" s="391"/>
      <c r="BI258" s="391"/>
      <c r="BJ258" s="391"/>
      <c r="BK258" s="391"/>
      <c r="BL258" s="391"/>
      <c r="BM258" s="391"/>
      <c r="BN258" s="391"/>
      <c r="BO258" s="391"/>
      <c r="BP258" s="391"/>
      <c r="BQ258" s="391"/>
      <c r="BR258" s="391"/>
      <c r="BS258" s="391"/>
      <c r="BT258" s="391"/>
      <c r="BU258" s="391"/>
      <c r="BV258" s="391"/>
      <c r="BW258" s="391"/>
      <c r="BX258" s="391"/>
      <c r="BY258" s="391"/>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398" customFormat="true" ht="15" customHeight="true" x14ac:dyDescent="0.2">
      <c r="B259" s="397"/>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1816" t="s">
        <v>114</v>
      </c>
      <c r="BD259" s="1817"/>
      <c r="BE259" s="1817"/>
      <c r="BF259" s="1817"/>
      <c r="BG259" s="1818"/>
      <c r="BH259" s="1819" t="s">
        <v>38</v>
      </c>
      <c r="BI259" s="1817"/>
      <c r="BJ259" s="1817"/>
      <c r="BK259" s="1817"/>
      <c r="BL259" s="1818"/>
      <c r="BM259" s="1819" t="s">
        <v>37</v>
      </c>
      <c r="BN259" s="1817"/>
      <c r="BO259" s="1817"/>
      <c r="BP259" s="1817"/>
      <c r="BQ259" s="1820"/>
      <c r="BR259" s="1421" t="s">
        <v>138</v>
      </c>
      <c r="BS259" s="1422"/>
      <c r="BT259" s="1422"/>
      <c r="BU259" s="1422"/>
      <c r="BV259" s="1422"/>
      <c r="BW259" s="1422"/>
      <c r="BX259" s="1422"/>
      <c r="BY259" s="1423"/>
      <c r="BZ259" s="312"/>
      <c r="CA259" s="312"/>
      <c r="CB259" s="312"/>
      <c r="CC259" s="312"/>
      <c r="CD259" s="312"/>
      <c r="CE259" s="312"/>
      <c r="CF259" s="312"/>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398" customFormat="true" ht="24" x14ac:dyDescent="0.2">
      <c r="B260" s="397"/>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1" t="s">
        <v>0</v>
      </c>
      <c r="BD260" s="178" t="s">
        <v>1</v>
      </c>
      <c r="BE260" s="178" t="s">
        <v>2</v>
      </c>
      <c r="BF260" s="178" t="s">
        <v>3</v>
      </c>
      <c r="BG260" s="362" t="s">
        <v>4</v>
      </c>
      <c r="BH260" s="363" t="s">
        <v>0</v>
      </c>
      <c r="BI260" s="178" t="s">
        <v>1</v>
      </c>
      <c r="BJ260" s="178" t="s">
        <v>2</v>
      </c>
      <c r="BK260" s="178" t="s">
        <v>3</v>
      </c>
      <c r="BL260" s="362" t="s">
        <v>4</v>
      </c>
      <c r="BM260" s="363" t="s">
        <v>0</v>
      </c>
      <c r="BN260" s="178" t="s">
        <v>1</v>
      </c>
      <c r="BO260" s="178" t="s">
        <v>2</v>
      </c>
      <c r="BP260" s="178" t="s">
        <v>3</v>
      </c>
      <c r="BQ260" s="362" t="s">
        <v>4</v>
      </c>
      <c r="BR260" s="363" t="s">
        <v>147</v>
      </c>
      <c r="BS260" s="178" t="s">
        <v>148</v>
      </c>
      <c r="BT260" s="178" t="s">
        <v>149</v>
      </c>
      <c r="BU260" s="178" t="s">
        <v>150</v>
      </c>
      <c r="BV260" s="178" t="s">
        <v>151</v>
      </c>
      <c r="BW260" s="178" t="s">
        <v>152</v>
      </c>
      <c r="BX260" s="178" t="s">
        <v>153</v>
      </c>
      <c r="BY260" s="179" t="s">
        <v>154</v>
      </c>
      <c r="BZ260" s="179" t="s">
        <v>155</v>
      </c>
      <c r="CA260" s="179" t="s">
        <v>156</v>
      </c>
      <c r="CB260" s="179" t="s">
        <v>157</v>
      </c>
      <c r="CC260" s="179" t="s">
        <v>158</v>
      </c>
      <c r="CD260" s="179" t="s">
        <v>159</v>
      </c>
      <c r="CE260" s="179" t="s">
        <v>160</v>
      </c>
      <c r="CF260" s="179" t="s">
        <v>161</v>
      </c>
      <c r="CG260" s="1499"/>
      <c r="CH260" s="1499"/>
      <c r="CI260" s="1499"/>
      <c r="CJ260" s="1499"/>
      <c r="CK260" s="1499"/>
      <c r="CL260" s="1499"/>
      <c r="CM260" s="1499"/>
      <c r="CN260" s="1499"/>
      <c r="CO260" s="1499"/>
      <c r="CP260" s="1499"/>
      <c r="CQ260" s="1499"/>
      <c r="CR260" s="1499"/>
      <c r="CS260" s="1499"/>
      <c r="CT260" s="1499"/>
      <c r="CU260" s="1499"/>
      <c r="CV260" s="1499"/>
      <c r="CW260" s="1499"/>
      <c r="CX260" s="1499"/>
      <c r="CY260" s="1499"/>
      <c r="CZ260" s="1499"/>
    </row>
    <row r="261" s="398" customFormat="true" ht="15" customHeight="true" x14ac:dyDescent="0.2">
      <c r="B261" s="397"/>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1821" t="s">
        <v>73</v>
      </c>
      <c r="BB261" s="293" t="s">
        <v>49</v>
      </c>
      <c r="BC261" s="1049" t="s">
        <v>35</v>
      </c>
      <c r="BD261" s="1068" t="s">
        <v>35</v>
      </c>
      <c r="BE261" s="1068" t="s">
        <v>35</v>
      </c>
      <c r="BF261" s="1068" t="s">
        <v>35</v>
      </c>
      <c r="BG261" s="1088" t="s">
        <v>35</v>
      </c>
      <c r="BH261" s="1108" t="s">
        <v>35</v>
      </c>
      <c r="BI261" s="1068" t="s">
        <v>35</v>
      </c>
      <c r="BJ261" s="1068" t="s">
        <v>35</v>
      </c>
      <c r="BK261" s="1068" t="s">
        <v>35</v>
      </c>
      <c r="BL261" s="1088" t="s">
        <v>35</v>
      </c>
      <c r="BM261" s="1108" t="s">
        <v>35</v>
      </c>
      <c r="BN261" s="1068" t="s">
        <v>35</v>
      </c>
      <c r="BO261" s="1068" t="s">
        <v>35</v>
      </c>
      <c r="BP261" s="1068" t="s">
        <v>35</v>
      </c>
      <c r="BQ261" s="1088" t="s">
        <v>35</v>
      </c>
      <c r="BR261" s="1108" t="s">
        <v>35</v>
      </c>
      <c r="BS261" s="1068" t="s">
        <v>35</v>
      </c>
      <c r="BT261" s="1068" t="s">
        <v>35</v>
      </c>
      <c r="BU261" s="1068" t="s">
        <v>35</v>
      </c>
      <c r="BV261" s="1068" t="s">
        <v>35</v>
      </c>
      <c r="BW261" s="1068" t="s">
        <v>35</v>
      </c>
      <c r="BX261" s="1068" t="s">
        <v>35</v>
      </c>
      <c r="BY261" s="1126" t="s">
        <v>35</v>
      </c>
      <c r="BZ261" s="1126" t="s">
        <v>35</v>
      </c>
      <c r="CA261" s="1126" t="s">
        <v>35</v>
      </c>
      <c r="CB261" s="1126" t="s">
        <v>35</v>
      </c>
      <c r="CC261" s="1126" t="s">
        <v>35</v>
      </c>
      <c r="CD261" s="1126" t="s">
        <v>35</v>
      </c>
      <c r="CE261" s="1126" t="s">
        <v>35</v>
      </c>
      <c r="CF261" s="1126" t="s">
        <v>35</v>
      </c>
      <c r="CG261" s="1500"/>
      <c r="CH261" s="1500"/>
      <c r="CI261" s="1500"/>
      <c r="CJ261" s="1500"/>
      <c r="CK261" s="1500"/>
      <c r="CL261" s="1500"/>
      <c r="CM261" s="1500"/>
      <c r="CN261" s="1500"/>
      <c r="CO261" s="1500"/>
      <c r="CP261" s="1500"/>
      <c r="CQ261" s="1500"/>
      <c r="CR261" s="1500"/>
      <c r="CS261" s="1500"/>
      <c r="CT261" s="1500"/>
      <c r="CU261" s="1500"/>
      <c r="CV261" s="1500"/>
      <c r="CW261" s="1500"/>
      <c r="CX261" s="1500"/>
      <c r="CY261" s="1500"/>
      <c r="CZ261" s="1500"/>
    </row>
    <row r="262" s="398" customFormat="true" ht="15" customHeight="true" x14ac:dyDescent="0.2">
      <c r="B262" s="397"/>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1822"/>
      <c r="BB262" s="294" t="s">
        <v>48</v>
      </c>
      <c r="BC262" s="1050" t="s">
        <v>35</v>
      </c>
      <c r="BD262" s="1069" t="s">
        <v>35</v>
      </c>
      <c r="BE262" s="1069" t="s">
        <v>35</v>
      </c>
      <c r="BF262" s="1069" t="s">
        <v>35</v>
      </c>
      <c r="BG262" s="1089" t="s">
        <v>35</v>
      </c>
      <c r="BH262" s="1109" t="s">
        <v>35</v>
      </c>
      <c r="BI262" s="1069" t="s">
        <v>35</v>
      </c>
      <c r="BJ262" s="1069" t="s">
        <v>35</v>
      </c>
      <c r="BK262" s="1069" t="s">
        <v>35</v>
      </c>
      <c r="BL262" s="1089" t="s">
        <v>35</v>
      </c>
      <c r="BM262" s="1109" t="s">
        <v>35</v>
      </c>
      <c r="BN262" s="1069" t="s">
        <v>35</v>
      </c>
      <c r="BO262" s="1069" t="s">
        <v>35</v>
      </c>
      <c r="BP262" s="1069" t="s">
        <v>35</v>
      </c>
      <c r="BQ262" s="1089" t="s">
        <v>35</v>
      </c>
      <c r="BR262" s="1109" t="s">
        <v>35</v>
      </c>
      <c r="BS262" s="1069" t="s">
        <v>35</v>
      </c>
      <c r="BT262" s="1069" t="s">
        <v>35</v>
      </c>
      <c r="BU262" s="1069" t="s">
        <v>35</v>
      </c>
      <c r="BV262" s="1069" t="s">
        <v>35</v>
      </c>
      <c r="BW262" s="1069" t="s">
        <v>35</v>
      </c>
      <c r="BX262" s="1069" t="s">
        <v>35</v>
      </c>
      <c r="BY262" s="1127" t="s">
        <v>35</v>
      </c>
      <c r="BZ262" s="1127" t="s">
        <v>35</v>
      </c>
      <c r="CA262" s="1127" t="s">
        <v>35</v>
      </c>
      <c r="CB262" s="1127" t="s">
        <v>35</v>
      </c>
      <c r="CC262" s="1127" t="s">
        <v>35</v>
      </c>
      <c r="CD262" s="1127" t="s">
        <v>35</v>
      </c>
      <c r="CE262" s="1127" t="s">
        <v>35</v>
      </c>
      <c r="CF262" s="1127" t="s">
        <v>35</v>
      </c>
      <c r="CG262" s="1501"/>
      <c r="CH262" s="1501"/>
      <c r="CI262" s="1501"/>
      <c r="CJ262" s="1501"/>
      <c r="CK262" s="1501"/>
      <c r="CL262" s="1501"/>
      <c r="CM262" s="1501"/>
      <c r="CN262" s="1501"/>
      <c r="CO262" s="1501"/>
      <c r="CP262" s="1501"/>
      <c r="CQ262" s="1501"/>
      <c r="CR262" s="1501"/>
      <c r="CS262" s="1501"/>
      <c r="CT262" s="1501"/>
      <c r="CU262" s="1501"/>
      <c r="CV262" s="1501"/>
      <c r="CW262" s="1501"/>
      <c r="CX262" s="1501"/>
      <c r="CY262" s="1501"/>
      <c r="CZ262" s="1501"/>
    </row>
    <row r="263" s="398" customFormat="true" ht="15" customHeight="true" x14ac:dyDescent="0.2">
      <c r="B263" s="397"/>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1822"/>
      <c r="BB263" s="294" t="s">
        <v>112</v>
      </c>
      <c r="BC263" s="1050" t="s">
        <v>35</v>
      </c>
      <c r="BD263" s="1069" t="s">
        <v>35</v>
      </c>
      <c r="BE263" s="1069" t="s">
        <v>35</v>
      </c>
      <c r="BF263" s="1069" t="s">
        <v>35</v>
      </c>
      <c r="BG263" s="1089" t="s">
        <v>35</v>
      </c>
      <c r="BH263" s="1109" t="s">
        <v>35</v>
      </c>
      <c r="BI263" s="1069" t="s">
        <v>35</v>
      </c>
      <c r="BJ263" s="1069" t="s">
        <v>35</v>
      </c>
      <c r="BK263" s="1069" t="s">
        <v>35</v>
      </c>
      <c r="BL263" s="1089" t="s">
        <v>35</v>
      </c>
      <c r="BM263" s="1109" t="s">
        <v>35</v>
      </c>
      <c r="BN263" s="1069" t="s">
        <v>35</v>
      </c>
      <c r="BO263" s="1069" t="s">
        <v>35</v>
      </c>
      <c r="BP263" s="1069" t="s">
        <v>35</v>
      </c>
      <c r="BQ263" s="1089" t="s">
        <v>35</v>
      </c>
      <c r="BR263" s="1109" t="s">
        <v>35</v>
      </c>
      <c r="BS263" s="1069" t="s">
        <v>35</v>
      </c>
      <c r="BT263" s="1069" t="s">
        <v>35</v>
      </c>
      <c r="BU263" s="1069" t="s">
        <v>35</v>
      </c>
      <c r="BV263" s="1069" t="s">
        <v>35</v>
      </c>
      <c r="BW263" s="1069" t="s">
        <v>35</v>
      </c>
      <c r="BX263" s="1069" t="s">
        <v>35</v>
      </c>
      <c r="BY263" s="1127" t="s">
        <v>35</v>
      </c>
      <c r="BZ263" s="1127" t="s">
        <v>35</v>
      </c>
      <c r="CA263" s="1127" t="s">
        <v>35</v>
      </c>
      <c r="CB263" s="1127" t="s">
        <v>35</v>
      </c>
      <c r="CC263" s="1127" t="s">
        <v>35</v>
      </c>
      <c r="CD263" s="1127" t="s">
        <v>35</v>
      </c>
      <c r="CE263" s="1127" t="s">
        <v>35</v>
      </c>
      <c r="CF263" s="1127" t="s">
        <v>35</v>
      </c>
      <c r="CG263" s="1501"/>
      <c r="CH263" s="1501"/>
      <c r="CI263" s="1501"/>
      <c r="CJ263" s="1501"/>
      <c r="CK263" s="1501"/>
      <c r="CL263" s="1501"/>
      <c r="CM263" s="1501"/>
      <c r="CN263" s="1501"/>
      <c r="CO263" s="1501"/>
      <c r="CP263" s="1501"/>
      <c r="CQ263" s="1501"/>
      <c r="CR263" s="1501"/>
      <c r="CS263" s="1501"/>
      <c r="CT263" s="1501"/>
      <c r="CU263" s="1501"/>
      <c r="CV263" s="1501"/>
      <c r="CW263" s="1501"/>
      <c r="CX263" s="1501"/>
      <c r="CY263" s="1501"/>
      <c r="CZ263" s="1501"/>
    </row>
    <row r="264" s="398" customFormat="true" ht="15" customHeight="true" x14ac:dyDescent="0.2">
      <c r="B264" s="397"/>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1822" t="s">
        <v>74</v>
      </c>
      <c r="BB264" s="294" t="s">
        <v>88</v>
      </c>
      <c r="BC264" s="1050" t="s">
        <v>35</v>
      </c>
      <c r="BD264" s="1069" t="s">
        <v>35</v>
      </c>
      <c r="BE264" s="1069" t="s">
        <v>35</v>
      </c>
      <c r="BF264" s="1069" t="s">
        <v>35</v>
      </c>
      <c r="BG264" s="1089" t="s">
        <v>35</v>
      </c>
      <c r="BH264" s="1109" t="s">
        <v>35</v>
      </c>
      <c r="BI264" s="1069" t="s">
        <v>35</v>
      </c>
      <c r="BJ264" s="1069" t="s">
        <v>35</v>
      </c>
      <c r="BK264" s="1069" t="s">
        <v>35</v>
      </c>
      <c r="BL264" s="1089" t="s">
        <v>35</v>
      </c>
      <c r="BM264" s="1109" t="s">
        <v>35</v>
      </c>
      <c r="BN264" s="1069" t="s">
        <v>35</v>
      </c>
      <c r="BO264" s="1069" t="s">
        <v>35</v>
      </c>
      <c r="BP264" s="1069" t="s">
        <v>35</v>
      </c>
      <c r="BQ264" s="1089" t="s">
        <v>35</v>
      </c>
      <c r="BR264" s="1109" t="s">
        <v>35</v>
      </c>
      <c r="BS264" s="1069" t="s">
        <v>35</v>
      </c>
      <c r="BT264" s="1069" t="s">
        <v>35</v>
      </c>
      <c r="BU264" s="1069" t="s">
        <v>35</v>
      </c>
      <c r="BV264" s="1069" t="s">
        <v>35</v>
      </c>
      <c r="BW264" s="1069" t="s">
        <v>35</v>
      </c>
      <c r="BX264" s="1069" t="s">
        <v>35</v>
      </c>
      <c r="BY264" s="1127" t="s">
        <v>35</v>
      </c>
      <c r="BZ264" s="1127" t="s">
        <v>35</v>
      </c>
      <c r="CA264" s="1127" t="s">
        <v>35</v>
      </c>
      <c r="CB264" s="1127" t="s">
        <v>35</v>
      </c>
      <c r="CC264" s="1127" t="s">
        <v>35</v>
      </c>
      <c r="CD264" s="1127" t="s">
        <v>35</v>
      </c>
      <c r="CE264" s="1127" t="s">
        <v>35</v>
      </c>
      <c r="CF264" s="1127" t="s">
        <v>35</v>
      </c>
      <c r="CG264" s="1501"/>
      <c r="CH264" s="1501"/>
      <c r="CI264" s="1501"/>
      <c r="CJ264" s="1501"/>
      <c r="CK264" s="1501"/>
      <c r="CL264" s="1501"/>
      <c r="CM264" s="1501"/>
      <c r="CN264" s="1501"/>
      <c r="CO264" s="1501"/>
      <c r="CP264" s="1501"/>
      <c r="CQ264" s="1501"/>
      <c r="CR264" s="1501"/>
      <c r="CS264" s="1501"/>
      <c r="CT264" s="1501"/>
      <c r="CU264" s="1501"/>
      <c r="CV264" s="1501"/>
      <c r="CW264" s="1501"/>
      <c r="CX264" s="1501"/>
      <c r="CY264" s="1501"/>
      <c r="CZ264" s="1501"/>
    </row>
    <row r="265" s="398" customFormat="true" ht="15" customHeight="true" x14ac:dyDescent="0.2">
      <c r="B265" s="397"/>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1822"/>
      <c r="BB265" s="294" t="s">
        <v>89</v>
      </c>
      <c r="BC265" s="1050" t="s">
        <v>35</v>
      </c>
      <c r="BD265" s="1069" t="s">
        <v>35</v>
      </c>
      <c r="BE265" s="1069" t="s">
        <v>35</v>
      </c>
      <c r="BF265" s="1069" t="s">
        <v>35</v>
      </c>
      <c r="BG265" s="1089" t="s">
        <v>35</v>
      </c>
      <c r="BH265" s="1109" t="s">
        <v>35</v>
      </c>
      <c r="BI265" s="1069" t="s">
        <v>35</v>
      </c>
      <c r="BJ265" s="1069" t="s">
        <v>35</v>
      </c>
      <c r="BK265" s="1069" t="s">
        <v>35</v>
      </c>
      <c r="BL265" s="1089" t="s">
        <v>35</v>
      </c>
      <c r="BM265" s="1109" t="s">
        <v>35</v>
      </c>
      <c r="BN265" s="1069" t="s">
        <v>35</v>
      </c>
      <c r="BO265" s="1069" t="s">
        <v>35</v>
      </c>
      <c r="BP265" s="1069" t="s">
        <v>35</v>
      </c>
      <c r="BQ265" s="1089" t="s">
        <v>35</v>
      </c>
      <c r="BR265" s="1109" t="s">
        <v>35</v>
      </c>
      <c r="BS265" s="1069" t="s">
        <v>35</v>
      </c>
      <c r="BT265" s="1069" t="s">
        <v>35</v>
      </c>
      <c r="BU265" s="1069" t="s">
        <v>35</v>
      </c>
      <c r="BV265" s="1069" t="s">
        <v>35</v>
      </c>
      <c r="BW265" s="1069" t="s">
        <v>35</v>
      </c>
      <c r="BX265" s="1069" t="s">
        <v>35</v>
      </c>
      <c r="BY265" s="1127" t="s">
        <v>35</v>
      </c>
      <c r="BZ265" s="1127" t="s">
        <v>35</v>
      </c>
      <c r="CA265" s="1127" t="s">
        <v>35</v>
      </c>
      <c r="CB265" s="1127" t="s">
        <v>35</v>
      </c>
      <c r="CC265" s="1127" t="s">
        <v>35</v>
      </c>
      <c r="CD265" s="1127" t="s">
        <v>35</v>
      </c>
      <c r="CE265" s="1127" t="s">
        <v>35</v>
      </c>
      <c r="CF265" s="1127" t="s">
        <v>35</v>
      </c>
      <c r="CG265" s="1501"/>
      <c r="CH265" s="1501"/>
      <c r="CI265" s="1501"/>
      <c r="CJ265" s="1501"/>
      <c r="CK265" s="1501"/>
      <c r="CL265" s="1501"/>
      <c r="CM265" s="1501"/>
      <c r="CN265" s="1501"/>
      <c r="CO265" s="1501"/>
      <c r="CP265" s="1501"/>
      <c r="CQ265" s="1501"/>
      <c r="CR265" s="1501"/>
      <c r="CS265" s="1501"/>
      <c r="CT265" s="1501"/>
      <c r="CU265" s="1501"/>
      <c r="CV265" s="1501"/>
      <c r="CW265" s="1501"/>
      <c r="CX265" s="1501"/>
      <c r="CY265" s="1501"/>
      <c r="CZ265" s="1501"/>
    </row>
    <row r="266" s="398" customFormat="true" ht="15" customHeight="true" x14ac:dyDescent="0.2">
      <c r="B266" s="397"/>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1822"/>
      <c r="BB266" s="294" t="s">
        <v>90</v>
      </c>
      <c r="BC266" s="1050" t="s">
        <v>35</v>
      </c>
      <c r="BD266" s="1069" t="s">
        <v>35</v>
      </c>
      <c r="BE266" s="1069" t="s">
        <v>35</v>
      </c>
      <c r="BF266" s="1069" t="s">
        <v>35</v>
      </c>
      <c r="BG266" s="1089" t="s">
        <v>35</v>
      </c>
      <c r="BH266" s="1109" t="s">
        <v>35</v>
      </c>
      <c r="BI266" s="1069" t="s">
        <v>35</v>
      </c>
      <c r="BJ266" s="1069" t="s">
        <v>35</v>
      </c>
      <c r="BK266" s="1069" t="s">
        <v>35</v>
      </c>
      <c r="BL266" s="1089" t="s">
        <v>35</v>
      </c>
      <c r="BM266" s="1109" t="s">
        <v>35</v>
      </c>
      <c r="BN266" s="1069" t="s">
        <v>35</v>
      </c>
      <c r="BO266" s="1069" t="s">
        <v>35</v>
      </c>
      <c r="BP266" s="1069" t="s">
        <v>35</v>
      </c>
      <c r="BQ266" s="1089" t="s">
        <v>35</v>
      </c>
      <c r="BR266" s="1109" t="s">
        <v>35</v>
      </c>
      <c r="BS266" s="1069" t="s">
        <v>35</v>
      </c>
      <c r="BT266" s="1069" t="s">
        <v>35</v>
      </c>
      <c r="BU266" s="1069" t="s">
        <v>35</v>
      </c>
      <c r="BV266" s="1069" t="s">
        <v>35</v>
      </c>
      <c r="BW266" s="1069" t="s">
        <v>35</v>
      </c>
      <c r="BX266" s="1069" t="s">
        <v>35</v>
      </c>
      <c r="BY266" s="1127" t="s">
        <v>35</v>
      </c>
      <c r="BZ266" s="1127" t="s">
        <v>35</v>
      </c>
      <c r="CA266" s="1127" t="s">
        <v>35</v>
      </c>
      <c r="CB266" s="1127" t="s">
        <v>35</v>
      </c>
      <c r="CC266" s="1127" t="s">
        <v>35</v>
      </c>
      <c r="CD266" s="1127" t="s">
        <v>35</v>
      </c>
      <c r="CE266" s="1127" t="s">
        <v>35</v>
      </c>
      <c r="CF266" s="1127" t="s">
        <v>35</v>
      </c>
      <c r="CG266" s="1501"/>
      <c r="CH266" s="1501"/>
      <c r="CI266" s="1501"/>
      <c r="CJ266" s="1501"/>
      <c r="CK266" s="1501"/>
      <c r="CL266" s="1501"/>
      <c r="CM266" s="1501"/>
      <c r="CN266" s="1501"/>
      <c r="CO266" s="1501"/>
      <c r="CP266" s="1501"/>
      <c r="CQ266" s="1501"/>
      <c r="CR266" s="1501"/>
      <c r="CS266" s="1501"/>
      <c r="CT266" s="1501"/>
      <c r="CU266" s="1501"/>
      <c r="CV266" s="1501"/>
      <c r="CW266" s="1501"/>
      <c r="CX266" s="1501"/>
      <c r="CY266" s="1501"/>
      <c r="CZ266" s="1501"/>
    </row>
    <row r="267" s="398" customFormat="true" ht="15" customHeight="true" x14ac:dyDescent="0.2">
      <c r="B267" s="397"/>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1822"/>
      <c r="BB267" s="294" t="s">
        <v>112</v>
      </c>
      <c r="BC267" s="1050" t="s">
        <v>35</v>
      </c>
      <c r="BD267" s="1069" t="s">
        <v>35</v>
      </c>
      <c r="BE267" s="1069" t="s">
        <v>35</v>
      </c>
      <c r="BF267" s="1069" t="s">
        <v>35</v>
      </c>
      <c r="BG267" s="1089" t="s">
        <v>35</v>
      </c>
      <c r="BH267" s="1109" t="s">
        <v>35</v>
      </c>
      <c r="BI267" s="1069" t="s">
        <v>35</v>
      </c>
      <c r="BJ267" s="1069" t="s">
        <v>35</v>
      </c>
      <c r="BK267" s="1069" t="s">
        <v>35</v>
      </c>
      <c r="BL267" s="1089" t="s">
        <v>35</v>
      </c>
      <c r="BM267" s="1109" t="s">
        <v>35</v>
      </c>
      <c r="BN267" s="1069" t="s">
        <v>35</v>
      </c>
      <c r="BO267" s="1069" t="s">
        <v>35</v>
      </c>
      <c r="BP267" s="1069" t="s">
        <v>35</v>
      </c>
      <c r="BQ267" s="1089" t="s">
        <v>35</v>
      </c>
      <c r="BR267" s="1109" t="s">
        <v>35</v>
      </c>
      <c r="BS267" s="1069" t="s">
        <v>35</v>
      </c>
      <c r="BT267" s="1069" t="s">
        <v>35</v>
      </c>
      <c r="BU267" s="1069" t="s">
        <v>35</v>
      </c>
      <c r="BV267" s="1069" t="s">
        <v>35</v>
      </c>
      <c r="BW267" s="1069" t="s">
        <v>35</v>
      </c>
      <c r="BX267" s="1069" t="s">
        <v>35</v>
      </c>
      <c r="BY267" s="1127" t="s">
        <v>35</v>
      </c>
      <c r="BZ267" s="1127" t="s">
        <v>35</v>
      </c>
      <c r="CA267" s="1127" t="s">
        <v>35</v>
      </c>
      <c r="CB267" s="1127" t="s">
        <v>35</v>
      </c>
      <c r="CC267" s="1127" t="s">
        <v>35</v>
      </c>
      <c r="CD267" s="1127" t="s">
        <v>35</v>
      </c>
      <c r="CE267" s="1127" t="s">
        <v>35</v>
      </c>
      <c r="CF267" s="1127" t="s">
        <v>35</v>
      </c>
      <c r="CG267" s="1501"/>
      <c r="CH267" s="1501"/>
      <c r="CI267" s="1501"/>
      <c r="CJ267" s="1501"/>
      <c r="CK267" s="1501"/>
      <c r="CL267" s="1501"/>
      <c r="CM267" s="1501"/>
      <c r="CN267" s="1501"/>
      <c r="CO267" s="1501"/>
      <c r="CP267" s="1501"/>
      <c r="CQ267" s="1501"/>
      <c r="CR267" s="1501"/>
      <c r="CS267" s="1501"/>
      <c r="CT267" s="1501"/>
      <c r="CU267" s="1501"/>
      <c r="CV267" s="1501"/>
      <c r="CW267" s="1501"/>
      <c r="CX267" s="1501"/>
      <c r="CY267" s="1501"/>
      <c r="CZ267" s="1501"/>
    </row>
    <row r="268" s="398" customFormat="true" ht="15" customHeight="true" x14ac:dyDescent="0.2">
      <c r="B268" s="397"/>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1822" t="s">
        <v>115</v>
      </c>
      <c r="BB268" s="294" t="s">
        <v>88</v>
      </c>
      <c r="BC268" s="1050" t="s">
        <v>35</v>
      </c>
      <c r="BD268" s="1069" t="s">
        <v>35</v>
      </c>
      <c r="BE268" s="1069" t="s">
        <v>35</v>
      </c>
      <c r="BF268" s="1069" t="s">
        <v>35</v>
      </c>
      <c r="BG268" s="1089" t="s">
        <v>35</v>
      </c>
      <c r="BH268" s="1109" t="s">
        <v>35</v>
      </c>
      <c r="BI268" s="1069" t="s">
        <v>35</v>
      </c>
      <c r="BJ268" s="1069" t="s">
        <v>35</v>
      </c>
      <c r="BK268" s="1069" t="s">
        <v>35</v>
      </c>
      <c r="BL268" s="1089" t="s">
        <v>35</v>
      </c>
      <c r="BM268" s="1109" t="s">
        <v>35</v>
      </c>
      <c r="BN268" s="1069" t="s">
        <v>35</v>
      </c>
      <c r="BO268" s="1069" t="s">
        <v>35</v>
      </c>
      <c r="BP268" s="1069" t="s">
        <v>35</v>
      </c>
      <c r="BQ268" s="1089" t="s">
        <v>35</v>
      </c>
      <c r="BR268" s="1109" t="s">
        <v>35</v>
      </c>
      <c r="BS268" s="1069" t="s">
        <v>35</v>
      </c>
      <c r="BT268" s="1069" t="s">
        <v>35</v>
      </c>
      <c r="BU268" s="1069" t="s">
        <v>35</v>
      </c>
      <c r="BV268" s="1069" t="s">
        <v>35</v>
      </c>
      <c r="BW268" s="1069" t="s">
        <v>35</v>
      </c>
      <c r="BX268" s="1069" t="s">
        <v>35</v>
      </c>
      <c r="BY268" s="1127" t="s">
        <v>35</v>
      </c>
      <c r="BZ268" s="1127" t="s">
        <v>35</v>
      </c>
      <c r="CA268" s="1127" t="s">
        <v>35</v>
      </c>
      <c r="CB268" s="1127" t="s">
        <v>35</v>
      </c>
      <c r="CC268" s="1127" t="s">
        <v>35</v>
      </c>
      <c r="CD268" s="1127" t="s">
        <v>35</v>
      </c>
      <c r="CE268" s="1127" t="s">
        <v>35</v>
      </c>
      <c r="CF268" s="1127" t="s">
        <v>35</v>
      </c>
      <c r="CG268" s="1501"/>
      <c r="CH268" s="1501"/>
      <c r="CI268" s="1501"/>
      <c r="CJ268" s="1501"/>
      <c r="CK268" s="1501"/>
      <c r="CL268" s="1501"/>
      <c r="CM268" s="1501"/>
      <c r="CN268" s="1501"/>
      <c r="CO268" s="1501"/>
      <c r="CP268" s="1501"/>
      <c r="CQ268" s="1501"/>
      <c r="CR268" s="1501"/>
      <c r="CS268" s="1501"/>
      <c r="CT268" s="1501"/>
      <c r="CU268" s="1501"/>
      <c r="CV268" s="1501"/>
      <c r="CW268" s="1501"/>
      <c r="CX268" s="1501"/>
      <c r="CY268" s="1501"/>
      <c r="CZ268" s="1501"/>
    </row>
    <row r="269" s="398" customFormat="true" ht="15" customHeight="true" x14ac:dyDescent="0.2">
      <c r="B269" s="397"/>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1822"/>
      <c r="BB269" s="294" t="s">
        <v>89</v>
      </c>
      <c r="BC269" s="1050" t="s">
        <v>35</v>
      </c>
      <c r="BD269" s="1069" t="s">
        <v>35</v>
      </c>
      <c r="BE269" s="1069" t="s">
        <v>35</v>
      </c>
      <c r="BF269" s="1069" t="s">
        <v>35</v>
      </c>
      <c r="BG269" s="1089" t="s">
        <v>35</v>
      </c>
      <c r="BH269" s="1109" t="s">
        <v>35</v>
      </c>
      <c r="BI269" s="1069" t="s">
        <v>35</v>
      </c>
      <c r="BJ269" s="1069" t="s">
        <v>35</v>
      </c>
      <c r="BK269" s="1069" t="s">
        <v>35</v>
      </c>
      <c r="BL269" s="1089" t="s">
        <v>35</v>
      </c>
      <c r="BM269" s="1109" t="s">
        <v>35</v>
      </c>
      <c r="BN269" s="1069" t="s">
        <v>35</v>
      </c>
      <c r="BO269" s="1069" t="s">
        <v>35</v>
      </c>
      <c r="BP269" s="1069" t="s">
        <v>35</v>
      </c>
      <c r="BQ269" s="1089" t="s">
        <v>35</v>
      </c>
      <c r="BR269" s="1109" t="s">
        <v>35</v>
      </c>
      <c r="BS269" s="1069" t="s">
        <v>35</v>
      </c>
      <c r="BT269" s="1069" t="s">
        <v>35</v>
      </c>
      <c r="BU269" s="1069" t="s">
        <v>35</v>
      </c>
      <c r="BV269" s="1069" t="s">
        <v>35</v>
      </c>
      <c r="BW269" s="1069" t="s">
        <v>35</v>
      </c>
      <c r="BX269" s="1069" t="s">
        <v>35</v>
      </c>
      <c r="BY269" s="1127" t="s">
        <v>35</v>
      </c>
      <c r="BZ269" s="1127" t="s">
        <v>35</v>
      </c>
      <c r="CA269" s="1127" t="s">
        <v>35</v>
      </c>
      <c r="CB269" s="1127" t="s">
        <v>35</v>
      </c>
      <c r="CC269" s="1127" t="s">
        <v>35</v>
      </c>
      <c r="CD269" s="1127" t="s">
        <v>35</v>
      </c>
      <c r="CE269" s="1127" t="s">
        <v>35</v>
      </c>
      <c r="CF269" s="1127" t="s">
        <v>35</v>
      </c>
      <c r="CG269" s="1501"/>
      <c r="CH269" s="1501"/>
      <c r="CI269" s="1501"/>
      <c r="CJ269" s="1501"/>
      <c r="CK269" s="1501"/>
      <c r="CL269" s="1501"/>
      <c r="CM269" s="1501"/>
      <c r="CN269" s="1501"/>
      <c r="CO269" s="1501"/>
      <c r="CP269" s="1501"/>
      <c r="CQ269" s="1501"/>
      <c r="CR269" s="1501"/>
      <c r="CS269" s="1501"/>
      <c r="CT269" s="1501"/>
      <c r="CU269" s="1501"/>
      <c r="CV269" s="1501"/>
      <c r="CW269" s="1501"/>
      <c r="CX269" s="1501"/>
      <c r="CY269" s="1501"/>
      <c r="CZ269" s="1501"/>
    </row>
    <row r="270" s="398" customFormat="true" ht="15" customHeight="true" x14ac:dyDescent="0.2">
      <c r="B270" s="397"/>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1822"/>
      <c r="BB270" s="294" t="s">
        <v>90</v>
      </c>
      <c r="BC270" s="1050" t="s">
        <v>35</v>
      </c>
      <c r="BD270" s="1069" t="s">
        <v>35</v>
      </c>
      <c r="BE270" s="1069" t="s">
        <v>35</v>
      </c>
      <c r="BF270" s="1069" t="s">
        <v>35</v>
      </c>
      <c r="BG270" s="1089" t="s">
        <v>35</v>
      </c>
      <c r="BH270" s="1109" t="s">
        <v>35</v>
      </c>
      <c r="BI270" s="1069" t="s">
        <v>35</v>
      </c>
      <c r="BJ270" s="1069" t="s">
        <v>35</v>
      </c>
      <c r="BK270" s="1069" t="s">
        <v>35</v>
      </c>
      <c r="BL270" s="1089" t="s">
        <v>35</v>
      </c>
      <c r="BM270" s="1109" t="s">
        <v>35</v>
      </c>
      <c r="BN270" s="1069" t="s">
        <v>35</v>
      </c>
      <c r="BO270" s="1069" t="s">
        <v>35</v>
      </c>
      <c r="BP270" s="1069" t="s">
        <v>35</v>
      </c>
      <c r="BQ270" s="1089" t="s">
        <v>35</v>
      </c>
      <c r="BR270" s="1109" t="s">
        <v>35</v>
      </c>
      <c r="BS270" s="1069" t="s">
        <v>35</v>
      </c>
      <c r="BT270" s="1069" t="s">
        <v>35</v>
      </c>
      <c r="BU270" s="1069" t="s">
        <v>35</v>
      </c>
      <c r="BV270" s="1069" t="s">
        <v>35</v>
      </c>
      <c r="BW270" s="1069" t="s">
        <v>35</v>
      </c>
      <c r="BX270" s="1069" t="s">
        <v>35</v>
      </c>
      <c r="BY270" s="1127" t="s">
        <v>35</v>
      </c>
      <c r="BZ270" s="1127" t="s">
        <v>35</v>
      </c>
      <c r="CA270" s="1127" t="s">
        <v>35</v>
      </c>
      <c r="CB270" s="1127" t="s">
        <v>35</v>
      </c>
      <c r="CC270" s="1127" t="s">
        <v>35</v>
      </c>
      <c r="CD270" s="1127" t="s">
        <v>35</v>
      </c>
      <c r="CE270" s="1127" t="s">
        <v>35</v>
      </c>
      <c r="CF270" s="1127" t="s">
        <v>35</v>
      </c>
      <c r="CG270" s="1501"/>
      <c r="CH270" s="1501"/>
      <c r="CI270" s="1501"/>
      <c r="CJ270" s="1501"/>
      <c r="CK270" s="1501"/>
      <c r="CL270" s="1501"/>
      <c r="CM270" s="1501"/>
      <c r="CN270" s="1501"/>
      <c r="CO270" s="1501"/>
      <c r="CP270" s="1501"/>
      <c r="CQ270" s="1501"/>
      <c r="CR270" s="1501"/>
      <c r="CS270" s="1501"/>
      <c r="CT270" s="1501"/>
      <c r="CU270" s="1501"/>
      <c r="CV270" s="1501"/>
      <c r="CW270" s="1501"/>
      <c r="CX270" s="1501"/>
      <c r="CY270" s="1501"/>
      <c r="CZ270" s="1501"/>
    </row>
    <row r="271" s="398" customFormat="true" ht="15" customHeight="true" x14ac:dyDescent="0.2">
      <c r="B271" s="397"/>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1822" t="s">
        <v>75</v>
      </c>
      <c r="BB271" s="294" t="s">
        <v>49</v>
      </c>
      <c r="BC271" s="1050" t="s">
        <v>35</v>
      </c>
      <c r="BD271" s="1070" t="s">
        <v>35</v>
      </c>
      <c r="BE271" s="1070" t="s">
        <v>35</v>
      </c>
      <c r="BF271" s="1070" t="s">
        <v>35</v>
      </c>
      <c r="BG271" s="1090" t="s">
        <v>35</v>
      </c>
      <c r="BH271" s="1050" t="s">
        <v>35</v>
      </c>
      <c r="BI271" s="1070" t="s">
        <v>35</v>
      </c>
      <c r="BJ271" s="1070" t="s">
        <v>35</v>
      </c>
      <c r="BK271" s="1070" t="s">
        <v>35</v>
      </c>
      <c r="BL271" s="1090" t="s">
        <v>35</v>
      </c>
      <c r="BM271" s="1050" t="s">
        <v>35</v>
      </c>
      <c r="BN271" s="1070" t="s">
        <v>35</v>
      </c>
      <c r="BO271" s="1070" t="s">
        <v>35</v>
      </c>
      <c r="BP271" s="1070" t="s">
        <v>35</v>
      </c>
      <c r="BQ271" s="1090" t="s">
        <v>35</v>
      </c>
      <c r="BR271" s="1050" t="s">
        <v>35</v>
      </c>
      <c r="BS271" s="1070" t="s">
        <v>35</v>
      </c>
      <c r="BT271" s="1070" t="s">
        <v>35</v>
      </c>
      <c r="BU271" s="1070" t="s">
        <v>35</v>
      </c>
      <c r="BV271" s="1070" t="s">
        <v>35</v>
      </c>
      <c r="BW271" s="1070" t="s">
        <v>35</v>
      </c>
      <c r="BX271" s="1070" t="s">
        <v>35</v>
      </c>
      <c r="BY271" s="1128" t="s">
        <v>35</v>
      </c>
      <c r="BZ271" s="1128" t="s">
        <v>35</v>
      </c>
      <c r="CA271" s="1128" t="s">
        <v>35</v>
      </c>
      <c r="CB271" s="1128" t="s">
        <v>35</v>
      </c>
      <c r="CC271" s="1128" t="s">
        <v>35</v>
      </c>
      <c r="CD271" s="1128" t="s">
        <v>35</v>
      </c>
      <c r="CE271" s="1128" t="s">
        <v>35</v>
      </c>
      <c r="CF271" s="1128" t="s">
        <v>35</v>
      </c>
      <c r="CG271" s="1502"/>
      <c r="CH271" s="1502"/>
      <c r="CI271" s="1502"/>
      <c r="CJ271" s="1502"/>
      <c r="CK271" s="1502"/>
      <c r="CL271" s="1502"/>
      <c r="CM271" s="1502"/>
      <c r="CN271" s="1502"/>
      <c r="CO271" s="1502"/>
      <c r="CP271" s="1502"/>
      <c r="CQ271" s="1502"/>
      <c r="CR271" s="1502"/>
      <c r="CS271" s="1502"/>
      <c r="CT271" s="1502"/>
      <c r="CU271" s="1502"/>
      <c r="CV271" s="1502"/>
      <c r="CW271" s="1502"/>
      <c r="CX271" s="1502"/>
      <c r="CY271" s="1502"/>
      <c r="CZ271" s="1502"/>
    </row>
    <row r="272" s="398" customFormat="true" ht="15" customHeight="true" x14ac:dyDescent="0.2">
      <c r="B272" s="397"/>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1822"/>
      <c r="BB272" s="294" t="s">
        <v>48</v>
      </c>
      <c r="BC272" s="1050" t="s">
        <v>35</v>
      </c>
      <c r="BD272" s="1070" t="s">
        <v>35</v>
      </c>
      <c r="BE272" s="1070" t="s">
        <v>35</v>
      </c>
      <c r="BF272" s="1070" t="s">
        <v>35</v>
      </c>
      <c r="BG272" s="1090" t="s">
        <v>35</v>
      </c>
      <c r="BH272" s="1050" t="s">
        <v>35</v>
      </c>
      <c r="BI272" s="1070" t="s">
        <v>35</v>
      </c>
      <c r="BJ272" s="1070" t="s">
        <v>35</v>
      </c>
      <c r="BK272" s="1070" t="s">
        <v>35</v>
      </c>
      <c r="BL272" s="1090" t="s">
        <v>35</v>
      </c>
      <c r="BM272" s="1050" t="s">
        <v>35</v>
      </c>
      <c r="BN272" s="1070" t="s">
        <v>35</v>
      </c>
      <c r="BO272" s="1070" t="s">
        <v>35</v>
      </c>
      <c r="BP272" s="1070" t="s">
        <v>35</v>
      </c>
      <c r="BQ272" s="1090" t="s">
        <v>35</v>
      </c>
      <c r="BR272" s="1050" t="s">
        <v>35</v>
      </c>
      <c r="BS272" s="1070" t="s">
        <v>35</v>
      </c>
      <c r="BT272" s="1070" t="s">
        <v>35</v>
      </c>
      <c r="BU272" s="1070" t="s">
        <v>35</v>
      </c>
      <c r="BV272" s="1070" t="s">
        <v>35</v>
      </c>
      <c r="BW272" s="1070" t="s">
        <v>35</v>
      </c>
      <c r="BX272" s="1070" t="s">
        <v>35</v>
      </c>
      <c r="BY272" s="1128" t="s">
        <v>35</v>
      </c>
      <c r="BZ272" s="1128" t="s">
        <v>35</v>
      </c>
      <c r="CA272" s="1128" t="s">
        <v>35</v>
      </c>
      <c r="CB272" s="1128" t="s">
        <v>35</v>
      </c>
      <c r="CC272" s="1128" t="s">
        <v>35</v>
      </c>
      <c r="CD272" s="1128" t="s">
        <v>35</v>
      </c>
      <c r="CE272" s="1128" t="s">
        <v>35</v>
      </c>
      <c r="CF272" s="1128" t="s">
        <v>35</v>
      </c>
      <c r="CG272" s="1502"/>
      <c r="CH272" s="1502"/>
      <c r="CI272" s="1502"/>
      <c r="CJ272" s="1502"/>
      <c r="CK272" s="1502"/>
      <c r="CL272" s="1502"/>
      <c r="CM272" s="1502"/>
      <c r="CN272" s="1502"/>
      <c r="CO272" s="1502"/>
      <c r="CP272" s="1502"/>
      <c r="CQ272" s="1502"/>
      <c r="CR272" s="1502"/>
      <c r="CS272" s="1502"/>
      <c r="CT272" s="1502"/>
      <c r="CU272" s="1502"/>
      <c r="CV272" s="1502"/>
      <c r="CW272" s="1502"/>
      <c r="CX272" s="1502"/>
      <c r="CY272" s="1502"/>
      <c r="CZ272" s="1502"/>
    </row>
    <row r="273" s="398" customFormat="true" ht="15" customHeight="true" x14ac:dyDescent="0.2">
      <c r="B273" s="397"/>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1822"/>
      <c r="BB273" s="294" t="s">
        <v>112</v>
      </c>
      <c r="BC273" s="1050" t="s">
        <v>35</v>
      </c>
      <c r="BD273" s="1070" t="s">
        <v>35</v>
      </c>
      <c r="BE273" s="1070" t="s">
        <v>35</v>
      </c>
      <c r="BF273" s="1070" t="s">
        <v>35</v>
      </c>
      <c r="BG273" s="1090" t="s">
        <v>35</v>
      </c>
      <c r="BH273" s="1050" t="s">
        <v>35</v>
      </c>
      <c r="BI273" s="1070" t="s">
        <v>35</v>
      </c>
      <c r="BJ273" s="1070" t="s">
        <v>35</v>
      </c>
      <c r="BK273" s="1070" t="s">
        <v>35</v>
      </c>
      <c r="BL273" s="1090" t="s">
        <v>35</v>
      </c>
      <c r="BM273" s="1050" t="s">
        <v>35</v>
      </c>
      <c r="BN273" s="1070" t="s">
        <v>35</v>
      </c>
      <c r="BO273" s="1070" t="s">
        <v>35</v>
      </c>
      <c r="BP273" s="1070" t="s">
        <v>35</v>
      </c>
      <c r="BQ273" s="1090" t="s">
        <v>35</v>
      </c>
      <c r="BR273" s="1050" t="s">
        <v>35</v>
      </c>
      <c r="BS273" s="1070" t="s">
        <v>35</v>
      </c>
      <c r="BT273" s="1070" t="s">
        <v>35</v>
      </c>
      <c r="BU273" s="1070" t="s">
        <v>35</v>
      </c>
      <c r="BV273" s="1070" t="s">
        <v>35</v>
      </c>
      <c r="BW273" s="1070" t="s">
        <v>35</v>
      </c>
      <c r="BX273" s="1070" t="s">
        <v>35</v>
      </c>
      <c r="BY273" s="1128" t="s">
        <v>35</v>
      </c>
      <c r="BZ273" s="1128" t="s">
        <v>35</v>
      </c>
      <c r="CA273" s="1128" t="s">
        <v>35</v>
      </c>
      <c r="CB273" s="1128" t="s">
        <v>35</v>
      </c>
      <c r="CC273" s="1128" t="s">
        <v>35</v>
      </c>
      <c r="CD273" s="1128" t="s">
        <v>35</v>
      </c>
      <c r="CE273" s="1128" t="s">
        <v>35</v>
      </c>
      <c r="CF273" s="1128" t="s">
        <v>35</v>
      </c>
      <c r="CG273" s="1502"/>
      <c r="CH273" s="1502"/>
      <c r="CI273" s="1502"/>
      <c r="CJ273" s="1502"/>
      <c r="CK273" s="1502"/>
      <c r="CL273" s="1502"/>
      <c r="CM273" s="1502"/>
      <c r="CN273" s="1502"/>
      <c r="CO273" s="1502"/>
      <c r="CP273" s="1502"/>
      <c r="CQ273" s="1502"/>
      <c r="CR273" s="1502"/>
      <c r="CS273" s="1502"/>
      <c r="CT273" s="1502"/>
      <c r="CU273" s="1502"/>
      <c r="CV273" s="1502"/>
      <c r="CW273" s="1502"/>
      <c r="CX273" s="1502"/>
      <c r="CY273" s="1502"/>
      <c r="CZ273" s="1502"/>
    </row>
    <row r="274" s="398" customFormat="true" ht="15" customHeight="true" x14ac:dyDescent="0.2">
      <c r="B274" s="397"/>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1822" t="s">
        <v>76</v>
      </c>
      <c r="BB274" s="294" t="s">
        <v>49</v>
      </c>
      <c r="BC274" s="1050" t="s">
        <v>35</v>
      </c>
      <c r="BD274" s="1069" t="s">
        <v>35</v>
      </c>
      <c r="BE274" s="1069" t="s">
        <v>35</v>
      </c>
      <c r="BF274" s="1069" t="s">
        <v>35</v>
      </c>
      <c r="BG274" s="1089" t="s">
        <v>35</v>
      </c>
      <c r="BH274" s="1109" t="s">
        <v>35</v>
      </c>
      <c r="BI274" s="1069" t="s">
        <v>35</v>
      </c>
      <c r="BJ274" s="1069" t="s">
        <v>35</v>
      </c>
      <c r="BK274" s="1069" t="s">
        <v>35</v>
      </c>
      <c r="BL274" s="1089" t="s">
        <v>35</v>
      </c>
      <c r="BM274" s="1109" t="s">
        <v>35</v>
      </c>
      <c r="BN274" s="1069" t="s">
        <v>35</v>
      </c>
      <c r="BO274" s="1069" t="s">
        <v>35</v>
      </c>
      <c r="BP274" s="1069" t="s">
        <v>35</v>
      </c>
      <c r="BQ274" s="1089" t="s">
        <v>35</v>
      </c>
      <c r="BR274" s="1109" t="s">
        <v>35</v>
      </c>
      <c r="BS274" s="1069" t="s">
        <v>35</v>
      </c>
      <c r="BT274" s="1069" t="s">
        <v>35</v>
      </c>
      <c r="BU274" s="1069" t="s">
        <v>35</v>
      </c>
      <c r="BV274" s="1069" t="s">
        <v>35</v>
      </c>
      <c r="BW274" s="1069" t="s">
        <v>35</v>
      </c>
      <c r="BX274" s="1069" t="s">
        <v>35</v>
      </c>
      <c r="BY274" s="1127" t="s">
        <v>35</v>
      </c>
      <c r="BZ274" s="1127" t="s">
        <v>35</v>
      </c>
      <c r="CA274" s="1127" t="s">
        <v>35</v>
      </c>
      <c r="CB274" s="1127" t="s">
        <v>35</v>
      </c>
      <c r="CC274" s="1127" t="s">
        <v>35</v>
      </c>
      <c r="CD274" s="1127" t="s">
        <v>35</v>
      </c>
      <c r="CE274" s="1127" t="s">
        <v>35</v>
      </c>
      <c r="CF274" s="1127" t="s">
        <v>35</v>
      </c>
      <c r="CG274" s="1501"/>
      <c r="CH274" s="1501"/>
      <c r="CI274" s="1501"/>
      <c r="CJ274" s="1501"/>
      <c r="CK274" s="1501"/>
      <c r="CL274" s="1501"/>
      <c r="CM274" s="1501"/>
      <c r="CN274" s="1501"/>
      <c r="CO274" s="1501"/>
      <c r="CP274" s="1501"/>
      <c r="CQ274" s="1501"/>
      <c r="CR274" s="1501"/>
      <c r="CS274" s="1501"/>
      <c r="CT274" s="1501"/>
      <c r="CU274" s="1501"/>
      <c r="CV274" s="1501"/>
      <c r="CW274" s="1501"/>
      <c r="CX274" s="1501"/>
      <c r="CY274" s="1501"/>
      <c r="CZ274" s="1501"/>
    </row>
    <row r="275" s="398" customFormat="true" ht="15" customHeight="true" x14ac:dyDescent="0.2">
      <c r="B275" s="397"/>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1822"/>
      <c r="BB275" s="294" t="s">
        <v>48</v>
      </c>
      <c r="BC275" s="1050" t="s">
        <v>35</v>
      </c>
      <c r="BD275" s="1069" t="s">
        <v>35</v>
      </c>
      <c r="BE275" s="1069" t="s">
        <v>35</v>
      </c>
      <c r="BF275" s="1069" t="s">
        <v>35</v>
      </c>
      <c r="BG275" s="1089" t="s">
        <v>35</v>
      </c>
      <c r="BH275" s="1109" t="s">
        <v>35</v>
      </c>
      <c r="BI275" s="1069" t="s">
        <v>35</v>
      </c>
      <c r="BJ275" s="1069" t="s">
        <v>35</v>
      </c>
      <c r="BK275" s="1069" t="s">
        <v>35</v>
      </c>
      <c r="BL275" s="1089" t="s">
        <v>35</v>
      </c>
      <c r="BM275" s="1109" t="s">
        <v>35</v>
      </c>
      <c r="BN275" s="1069" t="s">
        <v>35</v>
      </c>
      <c r="BO275" s="1069" t="s">
        <v>35</v>
      </c>
      <c r="BP275" s="1069" t="s">
        <v>35</v>
      </c>
      <c r="BQ275" s="1089" t="s">
        <v>35</v>
      </c>
      <c r="BR275" s="1109" t="s">
        <v>35</v>
      </c>
      <c r="BS275" s="1069" t="s">
        <v>35</v>
      </c>
      <c r="BT275" s="1069" t="s">
        <v>35</v>
      </c>
      <c r="BU275" s="1069" t="s">
        <v>35</v>
      </c>
      <c r="BV275" s="1069" t="s">
        <v>35</v>
      </c>
      <c r="BW275" s="1069" t="s">
        <v>35</v>
      </c>
      <c r="BX275" s="1069" t="s">
        <v>35</v>
      </c>
      <c r="BY275" s="1127" t="s">
        <v>35</v>
      </c>
      <c r="BZ275" s="1127" t="s">
        <v>35</v>
      </c>
      <c r="CA275" s="1127" t="s">
        <v>35</v>
      </c>
      <c r="CB275" s="1127" t="s">
        <v>35</v>
      </c>
      <c r="CC275" s="1127" t="s">
        <v>35</v>
      </c>
      <c r="CD275" s="1127" t="s">
        <v>35</v>
      </c>
      <c r="CE275" s="1127" t="s">
        <v>35</v>
      </c>
      <c r="CF275" s="1127" t="s">
        <v>35</v>
      </c>
      <c r="CG275" s="1501"/>
      <c r="CH275" s="1501"/>
      <c r="CI275" s="1501"/>
      <c r="CJ275" s="1501"/>
      <c r="CK275" s="1501"/>
      <c r="CL275" s="1501"/>
      <c r="CM275" s="1501"/>
      <c r="CN275" s="1501"/>
      <c r="CO275" s="1501"/>
      <c r="CP275" s="1501"/>
      <c r="CQ275" s="1501"/>
      <c r="CR275" s="1501"/>
      <c r="CS275" s="1501"/>
      <c r="CT275" s="1501"/>
      <c r="CU275" s="1501"/>
      <c r="CV275" s="1501"/>
      <c r="CW275" s="1501"/>
      <c r="CX275" s="1501"/>
      <c r="CY275" s="1501"/>
      <c r="CZ275" s="1501"/>
    </row>
    <row r="276" s="398" customFormat="true" ht="15" customHeight="true" x14ac:dyDescent="0.2">
      <c r="B276" s="397"/>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1822"/>
      <c r="BB276" s="294" t="s">
        <v>113</v>
      </c>
      <c r="BC276" s="1050" t="s">
        <v>35</v>
      </c>
      <c r="BD276" s="1069" t="s">
        <v>35</v>
      </c>
      <c r="BE276" s="1069" t="s">
        <v>35</v>
      </c>
      <c r="BF276" s="1069" t="s">
        <v>35</v>
      </c>
      <c r="BG276" s="1089" t="s">
        <v>35</v>
      </c>
      <c r="BH276" s="1109" t="s">
        <v>35</v>
      </c>
      <c r="BI276" s="1069" t="s">
        <v>35</v>
      </c>
      <c r="BJ276" s="1069" t="s">
        <v>35</v>
      </c>
      <c r="BK276" s="1069" t="s">
        <v>35</v>
      </c>
      <c r="BL276" s="1089" t="s">
        <v>35</v>
      </c>
      <c r="BM276" s="1109" t="s">
        <v>35</v>
      </c>
      <c r="BN276" s="1069" t="s">
        <v>35</v>
      </c>
      <c r="BO276" s="1069" t="s">
        <v>35</v>
      </c>
      <c r="BP276" s="1069" t="s">
        <v>35</v>
      </c>
      <c r="BQ276" s="1089" t="s">
        <v>35</v>
      </c>
      <c r="BR276" s="1109" t="s">
        <v>35</v>
      </c>
      <c r="BS276" s="1069" t="s">
        <v>35</v>
      </c>
      <c r="BT276" s="1069" t="s">
        <v>35</v>
      </c>
      <c r="BU276" s="1069" t="s">
        <v>35</v>
      </c>
      <c r="BV276" s="1069" t="s">
        <v>35</v>
      </c>
      <c r="BW276" s="1069" t="s">
        <v>35</v>
      </c>
      <c r="BX276" s="1069" t="s">
        <v>35</v>
      </c>
      <c r="BY276" s="1127" t="s">
        <v>35</v>
      </c>
      <c r="BZ276" s="1127" t="s">
        <v>35</v>
      </c>
      <c r="CA276" s="1127" t="s">
        <v>35</v>
      </c>
      <c r="CB276" s="1127" t="s">
        <v>35</v>
      </c>
      <c r="CC276" s="1127" t="s">
        <v>35</v>
      </c>
      <c r="CD276" s="1127" t="s">
        <v>35</v>
      </c>
      <c r="CE276" s="1127" t="s">
        <v>35</v>
      </c>
      <c r="CF276" s="1127" t="s">
        <v>35</v>
      </c>
      <c r="CG276" s="1501"/>
      <c r="CH276" s="1501"/>
      <c r="CI276" s="1501"/>
      <c r="CJ276" s="1501"/>
      <c r="CK276" s="1501"/>
      <c r="CL276" s="1501"/>
      <c r="CM276" s="1501"/>
      <c r="CN276" s="1501"/>
      <c r="CO276" s="1501"/>
      <c r="CP276" s="1501"/>
      <c r="CQ276" s="1501"/>
      <c r="CR276" s="1501"/>
      <c r="CS276" s="1501"/>
      <c r="CT276" s="1501"/>
      <c r="CU276" s="1501"/>
      <c r="CV276" s="1501"/>
      <c r="CW276" s="1501"/>
      <c r="CX276" s="1501"/>
      <c r="CY276" s="1501"/>
      <c r="CZ276" s="1501"/>
    </row>
    <row r="277" s="398" customFormat="true" ht="15" customHeight="true" x14ac:dyDescent="0.2">
      <c r="B277" s="397"/>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1822" t="s">
        <v>77</v>
      </c>
      <c r="BB277" s="294" t="s">
        <v>78</v>
      </c>
      <c r="BC277" s="1050" t="s">
        <v>35</v>
      </c>
      <c r="BD277" s="1069" t="s">
        <v>35</v>
      </c>
      <c r="BE277" s="1069" t="s">
        <v>35</v>
      </c>
      <c r="BF277" s="1069" t="s">
        <v>35</v>
      </c>
      <c r="BG277" s="1089" t="s">
        <v>35</v>
      </c>
      <c r="BH277" s="1109" t="s">
        <v>35</v>
      </c>
      <c r="BI277" s="1069" t="s">
        <v>35</v>
      </c>
      <c r="BJ277" s="1069" t="s">
        <v>35</v>
      </c>
      <c r="BK277" s="1069" t="s">
        <v>35</v>
      </c>
      <c r="BL277" s="1089" t="s">
        <v>35</v>
      </c>
      <c r="BM277" s="1109" t="s">
        <v>35</v>
      </c>
      <c r="BN277" s="1069" t="s">
        <v>35</v>
      </c>
      <c r="BO277" s="1069" t="s">
        <v>35</v>
      </c>
      <c r="BP277" s="1069" t="s">
        <v>35</v>
      </c>
      <c r="BQ277" s="1089" t="s">
        <v>35</v>
      </c>
      <c r="BR277" s="1109" t="s">
        <v>35</v>
      </c>
      <c r="BS277" s="1069" t="s">
        <v>35</v>
      </c>
      <c r="BT277" s="1069" t="s">
        <v>35</v>
      </c>
      <c r="BU277" s="1069" t="s">
        <v>35</v>
      </c>
      <c r="BV277" s="1069" t="s">
        <v>35</v>
      </c>
      <c r="BW277" s="1069" t="s">
        <v>35</v>
      </c>
      <c r="BX277" s="1069" t="s">
        <v>35</v>
      </c>
      <c r="BY277" s="1127" t="s">
        <v>35</v>
      </c>
      <c r="BZ277" s="1127" t="s">
        <v>35</v>
      </c>
      <c r="CA277" s="1127" t="s">
        <v>35</v>
      </c>
      <c r="CB277" s="1127" t="s">
        <v>35</v>
      </c>
      <c r="CC277" s="1127" t="s">
        <v>35</v>
      </c>
      <c r="CD277" s="1127" t="s">
        <v>35</v>
      </c>
      <c r="CE277" s="1127" t="s">
        <v>35</v>
      </c>
      <c r="CF277" s="1127" t="s">
        <v>35</v>
      </c>
      <c r="CG277" s="1501"/>
      <c r="CH277" s="1501"/>
      <c r="CI277" s="1501"/>
      <c r="CJ277" s="1501"/>
      <c r="CK277" s="1501"/>
      <c r="CL277" s="1501"/>
      <c r="CM277" s="1501"/>
      <c r="CN277" s="1501"/>
      <c r="CO277" s="1501"/>
      <c r="CP277" s="1501"/>
      <c r="CQ277" s="1501"/>
      <c r="CR277" s="1501"/>
      <c r="CS277" s="1501"/>
      <c r="CT277" s="1501"/>
      <c r="CU277" s="1501"/>
      <c r="CV277" s="1501"/>
      <c r="CW277" s="1501"/>
      <c r="CX277" s="1501"/>
      <c r="CY277" s="1501"/>
      <c r="CZ277" s="1501"/>
    </row>
    <row r="278" s="398" customFormat="true" ht="15" customHeight="true" x14ac:dyDescent="0.2">
      <c r="B278" s="397"/>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1822"/>
      <c r="BB278" s="294" t="s">
        <v>79</v>
      </c>
      <c r="BC278" s="1050" t="s">
        <v>35</v>
      </c>
      <c r="BD278" s="1069" t="s">
        <v>35</v>
      </c>
      <c r="BE278" s="1069" t="s">
        <v>35</v>
      </c>
      <c r="BF278" s="1069" t="s">
        <v>35</v>
      </c>
      <c r="BG278" s="1089" t="s">
        <v>35</v>
      </c>
      <c r="BH278" s="1109" t="s">
        <v>35</v>
      </c>
      <c r="BI278" s="1069" t="s">
        <v>35</v>
      </c>
      <c r="BJ278" s="1069" t="s">
        <v>35</v>
      </c>
      <c r="BK278" s="1069" t="s">
        <v>35</v>
      </c>
      <c r="BL278" s="1089" t="s">
        <v>35</v>
      </c>
      <c r="BM278" s="1109" t="s">
        <v>35</v>
      </c>
      <c r="BN278" s="1069" t="s">
        <v>35</v>
      </c>
      <c r="BO278" s="1069" t="s">
        <v>35</v>
      </c>
      <c r="BP278" s="1069" t="s">
        <v>35</v>
      </c>
      <c r="BQ278" s="1089" t="s">
        <v>35</v>
      </c>
      <c r="BR278" s="1109" t="s">
        <v>35</v>
      </c>
      <c r="BS278" s="1069" t="s">
        <v>35</v>
      </c>
      <c r="BT278" s="1069" t="s">
        <v>35</v>
      </c>
      <c r="BU278" s="1069" t="s">
        <v>35</v>
      </c>
      <c r="BV278" s="1069" t="s">
        <v>35</v>
      </c>
      <c r="BW278" s="1069" t="s">
        <v>35</v>
      </c>
      <c r="BX278" s="1069" t="s">
        <v>35</v>
      </c>
      <c r="BY278" s="1127" t="s">
        <v>35</v>
      </c>
      <c r="BZ278" s="1127" t="s">
        <v>35</v>
      </c>
      <c r="CA278" s="1127" t="s">
        <v>35</v>
      </c>
      <c r="CB278" s="1127" t="s">
        <v>35</v>
      </c>
      <c r="CC278" s="1127" t="s">
        <v>35</v>
      </c>
      <c r="CD278" s="1127" t="s">
        <v>35</v>
      </c>
      <c r="CE278" s="1127" t="s">
        <v>35</v>
      </c>
      <c r="CF278" s="1127" t="s">
        <v>35</v>
      </c>
      <c r="CG278" s="1501"/>
      <c r="CH278" s="1501"/>
      <c r="CI278" s="1501"/>
      <c r="CJ278" s="1501"/>
      <c r="CK278" s="1501"/>
      <c r="CL278" s="1501"/>
      <c r="CM278" s="1501"/>
      <c r="CN278" s="1501"/>
      <c r="CO278" s="1501"/>
      <c r="CP278" s="1501"/>
      <c r="CQ278" s="1501"/>
      <c r="CR278" s="1501"/>
      <c r="CS278" s="1501"/>
      <c r="CT278" s="1501"/>
      <c r="CU278" s="1501"/>
      <c r="CV278" s="1501"/>
      <c r="CW278" s="1501"/>
      <c r="CX278" s="1501"/>
      <c r="CY278" s="1501"/>
      <c r="CZ278" s="1501"/>
    </row>
    <row r="279" s="398" customFormat="true" ht="15" customHeight="true" x14ac:dyDescent="0.2">
      <c r="B279" s="397"/>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1822"/>
      <c r="BB279" s="294" t="s">
        <v>80</v>
      </c>
      <c r="BC279" s="1050" t="s">
        <v>35</v>
      </c>
      <c r="BD279" s="1070" t="s">
        <v>35</v>
      </c>
      <c r="BE279" s="1070" t="s">
        <v>35</v>
      </c>
      <c r="BF279" s="1070" t="s">
        <v>35</v>
      </c>
      <c r="BG279" s="1090" t="s">
        <v>35</v>
      </c>
      <c r="BH279" s="1050" t="s">
        <v>35</v>
      </c>
      <c r="BI279" s="1070" t="s">
        <v>35</v>
      </c>
      <c r="BJ279" s="1070" t="s">
        <v>35</v>
      </c>
      <c r="BK279" s="1070" t="s">
        <v>35</v>
      </c>
      <c r="BL279" s="1090" t="s">
        <v>35</v>
      </c>
      <c r="BM279" s="1050" t="s">
        <v>35</v>
      </c>
      <c r="BN279" s="1070" t="s">
        <v>35</v>
      </c>
      <c r="BO279" s="1070" t="s">
        <v>35</v>
      </c>
      <c r="BP279" s="1070" t="s">
        <v>35</v>
      </c>
      <c r="BQ279" s="1090" t="s">
        <v>35</v>
      </c>
      <c r="BR279" s="1050" t="s">
        <v>35</v>
      </c>
      <c r="BS279" s="1070" t="s">
        <v>35</v>
      </c>
      <c r="BT279" s="1070" t="s">
        <v>35</v>
      </c>
      <c r="BU279" s="1070" t="s">
        <v>35</v>
      </c>
      <c r="BV279" s="1070" t="s">
        <v>35</v>
      </c>
      <c r="BW279" s="1070" t="s">
        <v>35</v>
      </c>
      <c r="BX279" s="1070" t="s">
        <v>35</v>
      </c>
      <c r="BY279" s="1128" t="s">
        <v>35</v>
      </c>
      <c r="BZ279" s="1128" t="s">
        <v>35</v>
      </c>
      <c r="CA279" s="1128" t="s">
        <v>35</v>
      </c>
      <c r="CB279" s="1128" t="s">
        <v>35</v>
      </c>
      <c r="CC279" s="1128" t="s">
        <v>35</v>
      </c>
      <c r="CD279" s="1128" t="s">
        <v>35</v>
      </c>
      <c r="CE279" s="1128" t="s">
        <v>35</v>
      </c>
      <c r="CF279" s="1128" t="s">
        <v>35</v>
      </c>
      <c r="CG279" s="1502"/>
      <c r="CH279" s="1502"/>
      <c r="CI279" s="1502"/>
      <c r="CJ279" s="1502"/>
      <c r="CK279" s="1502"/>
      <c r="CL279" s="1502"/>
      <c r="CM279" s="1502"/>
      <c r="CN279" s="1502"/>
      <c r="CO279" s="1502"/>
      <c r="CP279" s="1502"/>
      <c r="CQ279" s="1502"/>
      <c r="CR279" s="1502"/>
      <c r="CS279" s="1502"/>
      <c r="CT279" s="1502"/>
      <c r="CU279" s="1502"/>
      <c r="CV279" s="1502"/>
      <c r="CW279" s="1502"/>
      <c r="CX279" s="1502"/>
      <c r="CY279" s="1502"/>
      <c r="CZ279" s="1502"/>
    </row>
    <row r="280" s="398" customFormat="true" ht="15" customHeight="true" x14ac:dyDescent="0.2">
      <c r="B280" s="397"/>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1822"/>
      <c r="BB280" s="294" t="s">
        <v>81</v>
      </c>
      <c r="BC280" s="1050" t="s">
        <v>35</v>
      </c>
      <c r="BD280" s="1070" t="s">
        <v>35</v>
      </c>
      <c r="BE280" s="1070" t="s">
        <v>35</v>
      </c>
      <c r="BF280" s="1070" t="s">
        <v>35</v>
      </c>
      <c r="BG280" s="1090" t="s">
        <v>35</v>
      </c>
      <c r="BH280" s="1050" t="s">
        <v>35</v>
      </c>
      <c r="BI280" s="1070" t="s">
        <v>35</v>
      </c>
      <c r="BJ280" s="1070" t="s">
        <v>35</v>
      </c>
      <c r="BK280" s="1070" t="s">
        <v>35</v>
      </c>
      <c r="BL280" s="1090" t="s">
        <v>35</v>
      </c>
      <c r="BM280" s="1050" t="s">
        <v>35</v>
      </c>
      <c r="BN280" s="1070" t="s">
        <v>35</v>
      </c>
      <c r="BO280" s="1070" t="s">
        <v>35</v>
      </c>
      <c r="BP280" s="1070" t="s">
        <v>35</v>
      </c>
      <c r="BQ280" s="1090" t="s">
        <v>35</v>
      </c>
      <c r="BR280" s="1050" t="s">
        <v>35</v>
      </c>
      <c r="BS280" s="1070" t="s">
        <v>35</v>
      </c>
      <c r="BT280" s="1070" t="s">
        <v>35</v>
      </c>
      <c r="BU280" s="1070" t="s">
        <v>35</v>
      </c>
      <c r="BV280" s="1070" t="s">
        <v>35</v>
      </c>
      <c r="BW280" s="1070" t="s">
        <v>35</v>
      </c>
      <c r="BX280" s="1070" t="s">
        <v>35</v>
      </c>
      <c r="BY280" s="1128" t="s">
        <v>35</v>
      </c>
      <c r="BZ280" s="1128" t="s">
        <v>35</v>
      </c>
      <c r="CA280" s="1128" t="s">
        <v>35</v>
      </c>
      <c r="CB280" s="1128" t="s">
        <v>35</v>
      </c>
      <c r="CC280" s="1128" t="s">
        <v>35</v>
      </c>
      <c r="CD280" s="1128" t="s">
        <v>35</v>
      </c>
      <c r="CE280" s="1128" t="s">
        <v>35</v>
      </c>
      <c r="CF280" s="1128" t="s">
        <v>35</v>
      </c>
      <c r="CG280" s="1502"/>
      <c r="CH280" s="1502"/>
      <c r="CI280" s="1502"/>
      <c r="CJ280" s="1502"/>
      <c r="CK280" s="1502"/>
      <c r="CL280" s="1502"/>
      <c r="CM280" s="1502"/>
      <c r="CN280" s="1502"/>
      <c r="CO280" s="1502"/>
      <c r="CP280" s="1502"/>
      <c r="CQ280" s="1502"/>
      <c r="CR280" s="1502"/>
      <c r="CS280" s="1502"/>
      <c r="CT280" s="1502"/>
      <c r="CU280" s="1502"/>
      <c r="CV280" s="1502"/>
      <c r="CW280" s="1502"/>
      <c r="CX280" s="1502"/>
      <c r="CY280" s="1502"/>
      <c r="CZ280" s="1502"/>
    </row>
    <row r="281" s="398" customFormat="true" ht="15" customHeight="true" x14ac:dyDescent="0.2">
      <c r="B281" s="397"/>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1822"/>
      <c r="BB281" s="294" t="s">
        <v>82</v>
      </c>
      <c r="BC281" s="1050" t="s">
        <v>35</v>
      </c>
      <c r="BD281" s="1070" t="s">
        <v>35</v>
      </c>
      <c r="BE281" s="1070" t="s">
        <v>35</v>
      </c>
      <c r="BF281" s="1070" t="s">
        <v>35</v>
      </c>
      <c r="BG281" s="1090" t="s">
        <v>35</v>
      </c>
      <c r="BH281" s="1050" t="s">
        <v>35</v>
      </c>
      <c r="BI281" s="1070" t="s">
        <v>35</v>
      </c>
      <c r="BJ281" s="1070" t="s">
        <v>35</v>
      </c>
      <c r="BK281" s="1070" t="s">
        <v>35</v>
      </c>
      <c r="BL281" s="1090" t="s">
        <v>35</v>
      </c>
      <c r="BM281" s="1050" t="s">
        <v>35</v>
      </c>
      <c r="BN281" s="1070" t="s">
        <v>35</v>
      </c>
      <c r="BO281" s="1070" t="s">
        <v>35</v>
      </c>
      <c r="BP281" s="1070" t="s">
        <v>35</v>
      </c>
      <c r="BQ281" s="1090" t="s">
        <v>35</v>
      </c>
      <c r="BR281" s="1050" t="s">
        <v>35</v>
      </c>
      <c r="BS281" s="1070" t="s">
        <v>35</v>
      </c>
      <c r="BT281" s="1070" t="s">
        <v>35</v>
      </c>
      <c r="BU281" s="1070" t="s">
        <v>35</v>
      </c>
      <c r="BV281" s="1070" t="s">
        <v>35</v>
      </c>
      <c r="BW281" s="1070" t="s">
        <v>35</v>
      </c>
      <c r="BX281" s="1070" t="s">
        <v>35</v>
      </c>
      <c r="BY281" s="1128" t="s">
        <v>35</v>
      </c>
      <c r="BZ281" s="1128" t="s">
        <v>35</v>
      </c>
      <c r="CA281" s="1128" t="s">
        <v>35</v>
      </c>
      <c r="CB281" s="1128" t="s">
        <v>35</v>
      </c>
      <c r="CC281" s="1128" t="s">
        <v>35</v>
      </c>
      <c r="CD281" s="1128" t="s">
        <v>35</v>
      </c>
      <c r="CE281" s="1128" t="s">
        <v>35</v>
      </c>
      <c r="CF281" s="1128" t="s">
        <v>35</v>
      </c>
      <c r="CG281" s="1502"/>
      <c r="CH281" s="1502"/>
      <c r="CI281" s="1502"/>
      <c r="CJ281" s="1502"/>
      <c r="CK281" s="1502"/>
      <c r="CL281" s="1502"/>
      <c r="CM281" s="1502"/>
      <c r="CN281" s="1502"/>
      <c r="CO281" s="1502"/>
      <c r="CP281" s="1502"/>
      <c r="CQ281" s="1502"/>
      <c r="CR281" s="1502"/>
      <c r="CS281" s="1502"/>
      <c r="CT281" s="1502"/>
      <c r="CU281" s="1502"/>
      <c r="CV281" s="1502"/>
      <c r="CW281" s="1502"/>
      <c r="CX281" s="1502"/>
      <c r="CY281" s="1502"/>
      <c r="CZ281" s="1502"/>
    </row>
    <row r="282" s="398" customFormat="true" ht="15" customHeight="true" x14ac:dyDescent="0.2">
      <c r="B282" s="397"/>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1822"/>
      <c r="BB282" s="294" t="s">
        <v>83</v>
      </c>
      <c r="BC282" s="1050" t="s">
        <v>35</v>
      </c>
      <c r="BD282" s="1070" t="s">
        <v>35</v>
      </c>
      <c r="BE282" s="1070" t="s">
        <v>35</v>
      </c>
      <c r="BF282" s="1070" t="s">
        <v>35</v>
      </c>
      <c r="BG282" s="1090" t="s">
        <v>35</v>
      </c>
      <c r="BH282" s="1050" t="s">
        <v>35</v>
      </c>
      <c r="BI282" s="1070" t="s">
        <v>35</v>
      </c>
      <c r="BJ282" s="1070" t="s">
        <v>35</v>
      </c>
      <c r="BK282" s="1070" t="s">
        <v>35</v>
      </c>
      <c r="BL282" s="1090" t="s">
        <v>35</v>
      </c>
      <c r="BM282" s="1050" t="s">
        <v>35</v>
      </c>
      <c r="BN282" s="1070" t="s">
        <v>35</v>
      </c>
      <c r="BO282" s="1070" t="s">
        <v>35</v>
      </c>
      <c r="BP282" s="1070" t="s">
        <v>35</v>
      </c>
      <c r="BQ282" s="1090" t="s">
        <v>35</v>
      </c>
      <c r="BR282" s="1050" t="s">
        <v>35</v>
      </c>
      <c r="BS282" s="1070" t="s">
        <v>35</v>
      </c>
      <c r="BT282" s="1070" t="s">
        <v>35</v>
      </c>
      <c r="BU282" s="1070" t="s">
        <v>35</v>
      </c>
      <c r="BV282" s="1070" t="s">
        <v>35</v>
      </c>
      <c r="BW282" s="1070" t="s">
        <v>35</v>
      </c>
      <c r="BX282" s="1070" t="s">
        <v>35</v>
      </c>
      <c r="BY282" s="1128" t="s">
        <v>35</v>
      </c>
      <c r="BZ282" s="1128" t="s">
        <v>35</v>
      </c>
      <c r="CA282" s="1128" t="s">
        <v>35</v>
      </c>
      <c r="CB282" s="1128" t="s">
        <v>35</v>
      </c>
      <c r="CC282" s="1128" t="s">
        <v>35</v>
      </c>
      <c r="CD282" s="1128" t="s">
        <v>35</v>
      </c>
      <c r="CE282" s="1128" t="s">
        <v>35</v>
      </c>
      <c r="CF282" s="1128" t="s">
        <v>35</v>
      </c>
      <c r="CG282" s="1502"/>
      <c r="CH282" s="1502"/>
      <c r="CI282" s="1502"/>
      <c r="CJ282" s="1502"/>
      <c r="CK282" s="1502"/>
      <c r="CL282" s="1502"/>
      <c r="CM282" s="1502"/>
      <c r="CN282" s="1502"/>
      <c r="CO282" s="1502"/>
      <c r="CP282" s="1502"/>
      <c r="CQ282" s="1502"/>
      <c r="CR282" s="1502"/>
      <c r="CS282" s="1502"/>
      <c r="CT282" s="1502"/>
      <c r="CU282" s="1502"/>
      <c r="CV282" s="1502"/>
      <c r="CW282" s="1502"/>
      <c r="CX282" s="1502"/>
      <c r="CY282" s="1502"/>
      <c r="CZ282" s="1502"/>
    </row>
    <row r="283" s="398" customFormat="true" ht="15" customHeight="true" x14ac:dyDescent="0.2">
      <c r="B283" s="397"/>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1822"/>
      <c r="BB283" s="294" t="s">
        <v>84</v>
      </c>
      <c r="BC283" s="1050" t="s">
        <v>35</v>
      </c>
      <c r="BD283" s="1070" t="s">
        <v>35</v>
      </c>
      <c r="BE283" s="1070" t="s">
        <v>35</v>
      </c>
      <c r="BF283" s="1070" t="s">
        <v>35</v>
      </c>
      <c r="BG283" s="1090" t="s">
        <v>35</v>
      </c>
      <c r="BH283" s="1050" t="s">
        <v>35</v>
      </c>
      <c r="BI283" s="1070" t="s">
        <v>35</v>
      </c>
      <c r="BJ283" s="1070" t="s">
        <v>35</v>
      </c>
      <c r="BK283" s="1070" t="s">
        <v>35</v>
      </c>
      <c r="BL283" s="1090" t="s">
        <v>35</v>
      </c>
      <c r="BM283" s="1050" t="s">
        <v>35</v>
      </c>
      <c r="BN283" s="1070" t="s">
        <v>35</v>
      </c>
      <c r="BO283" s="1070" t="s">
        <v>35</v>
      </c>
      <c r="BP283" s="1070" t="s">
        <v>35</v>
      </c>
      <c r="BQ283" s="1090" t="s">
        <v>35</v>
      </c>
      <c r="BR283" s="1050" t="s">
        <v>35</v>
      </c>
      <c r="BS283" s="1070" t="s">
        <v>35</v>
      </c>
      <c r="BT283" s="1070" t="s">
        <v>35</v>
      </c>
      <c r="BU283" s="1070" t="s">
        <v>35</v>
      </c>
      <c r="BV283" s="1070" t="s">
        <v>35</v>
      </c>
      <c r="BW283" s="1070" t="s">
        <v>35</v>
      </c>
      <c r="BX283" s="1070" t="s">
        <v>35</v>
      </c>
      <c r="BY283" s="1128" t="s">
        <v>35</v>
      </c>
      <c r="BZ283" s="1128" t="s">
        <v>35</v>
      </c>
      <c r="CA283" s="1128" t="s">
        <v>35</v>
      </c>
      <c r="CB283" s="1128" t="s">
        <v>35</v>
      </c>
      <c r="CC283" s="1128" t="s">
        <v>35</v>
      </c>
      <c r="CD283" s="1128" t="s">
        <v>35</v>
      </c>
      <c r="CE283" s="1128" t="s">
        <v>35</v>
      </c>
      <c r="CF283" s="1128" t="s">
        <v>35</v>
      </c>
      <c r="CG283" s="1502"/>
      <c r="CH283" s="1502"/>
      <c r="CI283" s="1502"/>
      <c r="CJ283" s="1502"/>
      <c r="CK283" s="1502"/>
      <c r="CL283" s="1502"/>
      <c r="CM283" s="1502"/>
      <c r="CN283" s="1502"/>
      <c r="CO283" s="1502"/>
      <c r="CP283" s="1502"/>
      <c r="CQ283" s="1502"/>
      <c r="CR283" s="1502"/>
      <c r="CS283" s="1502"/>
      <c r="CT283" s="1502"/>
      <c r="CU283" s="1502"/>
      <c r="CV283" s="1502"/>
      <c r="CW283" s="1502"/>
      <c r="CX283" s="1502"/>
      <c r="CY283" s="1502"/>
      <c r="CZ283" s="1502"/>
    </row>
    <row r="284" s="398" customFormat="true" ht="15" customHeight="true" x14ac:dyDescent="0.2">
      <c r="B284" s="397"/>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1826"/>
      <c r="BB284" s="295" t="s">
        <v>113</v>
      </c>
      <c r="BC284" s="1051" t="s">
        <v>35</v>
      </c>
      <c r="BD284" s="1071" t="s">
        <v>35</v>
      </c>
      <c r="BE284" s="1071" t="s">
        <v>35</v>
      </c>
      <c r="BF284" s="1071" t="s">
        <v>35</v>
      </c>
      <c r="BG284" s="1091" t="s">
        <v>35</v>
      </c>
      <c r="BH284" s="1110" t="s">
        <v>35</v>
      </c>
      <c r="BI284" s="1071" t="s">
        <v>35</v>
      </c>
      <c r="BJ284" s="1071" t="s">
        <v>35</v>
      </c>
      <c r="BK284" s="1071" t="s">
        <v>35</v>
      </c>
      <c r="BL284" s="1091" t="s">
        <v>35</v>
      </c>
      <c r="BM284" s="1110" t="s">
        <v>35</v>
      </c>
      <c r="BN284" s="1071" t="s">
        <v>35</v>
      </c>
      <c r="BO284" s="1071" t="s">
        <v>35</v>
      </c>
      <c r="BP284" s="1071" t="s">
        <v>35</v>
      </c>
      <c r="BQ284" s="1091" t="s">
        <v>35</v>
      </c>
      <c r="BR284" s="1110" t="s">
        <v>35</v>
      </c>
      <c r="BS284" s="1071" t="s">
        <v>35</v>
      </c>
      <c r="BT284" s="1071" t="s">
        <v>35</v>
      </c>
      <c r="BU284" s="1071" t="s">
        <v>35</v>
      </c>
      <c r="BV284" s="1071" t="s">
        <v>35</v>
      </c>
      <c r="BW284" s="1071" t="s">
        <v>35</v>
      </c>
      <c r="BX284" s="1071" t="s">
        <v>35</v>
      </c>
      <c r="BY284" s="1129" t="s">
        <v>35</v>
      </c>
      <c r="BZ284" s="1129" t="s">
        <v>35</v>
      </c>
      <c r="CA284" s="1129" t="s">
        <v>35</v>
      </c>
      <c r="CB284" s="1129" t="s">
        <v>35</v>
      </c>
      <c r="CC284" s="1129" t="s">
        <v>35</v>
      </c>
      <c r="CD284" s="1129" t="s">
        <v>35</v>
      </c>
      <c r="CE284" s="1129" t="s">
        <v>35</v>
      </c>
      <c r="CF284" s="1129" t="s">
        <v>35</v>
      </c>
      <c r="CG284" s="1503"/>
      <c r="CH284" s="1503"/>
      <c r="CI284" s="1503"/>
      <c r="CJ284" s="1503"/>
      <c r="CK284" s="1503"/>
      <c r="CL284" s="1503"/>
      <c r="CM284" s="1503"/>
      <c r="CN284" s="1503"/>
      <c r="CO284" s="1503"/>
      <c r="CP284" s="1503"/>
      <c r="CQ284" s="1503"/>
      <c r="CR284" s="1503"/>
      <c r="CS284" s="1503"/>
      <c r="CT284" s="1503"/>
      <c r="CU284" s="1503"/>
      <c r="CV284" s="1503"/>
      <c r="CW284" s="1503"/>
      <c r="CX284" s="1503"/>
      <c r="CY284" s="1503"/>
      <c r="CZ284" s="1503"/>
    </row>
    <row r="285" s="398" customFormat="true" ht="15" customHeight="true" x14ac:dyDescent="0.2">
      <c r="B285" s="397"/>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398" customFormat="true" ht="15" customHeight="true" x14ac:dyDescent="0.2">
      <c r="B286" s="397"/>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398" customFormat="true" ht="15" customHeight="true" x14ac:dyDescent="0.2">
      <c r="B287" s="397"/>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398" customFormat="true" ht="15" customHeight="true" x14ac:dyDescent="0.2">
      <c r="B288" s="397"/>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398" customFormat="true" ht="15" customHeight="true" x14ac:dyDescent="0.2">
      <c r="A289" s="410"/>
      <c r="B289" s="411"/>
      <c r="C289" s="412"/>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398" customFormat="true" ht="15" customHeight="true" x14ac:dyDescent="0.2">
      <c r="A290" s="578"/>
      <c r="B290" s="579"/>
      <c r="C290" s="580"/>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398" customFormat="true" ht="15" customHeight="true" x14ac:dyDescent="0.2">
      <c r="A291" s="581"/>
      <c r="B291" s="582"/>
      <c r="C291" s="583"/>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398" customFormat="true" ht="15" customHeight="true" x14ac:dyDescent="0.2">
      <c r="A292" s="584"/>
      <c r="B292" s="585"/>
      <c r="C292" s="58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398" customFormat="true" ht="15" customHeight="true" x14ac:dyDescent="0.2">
      <c r="A293" s="587"/>
      <c r="B293" s="588"/>
      <c r="C293" s="589"/>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398" customFormat="true" ht="15" customHeight="true" x14ac:dyDescent="0.2">
      <c r="A294" s="590"/>
      <c r="B294" s="591"/>
      <c r="C294" s="592"/>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398" customFormat="true" ht="15" customHeight="true" x14ac:dyDescent="0.2">
      <c r="A295" s="590"/>
      <c r="B295" s="591"/>
      <c r="C295" s="592"/>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398" customFormat="true" ht="15" customHeight="true" x14ac:dyDescent="0.2">
      <c r="A296" s="590"/>
      <c r="B296" s="593"/>
      <c r="C296" s="592"/>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398" customFormat="true" ht="15" customHeight="true" x14ac:dyDescent="0.2">
      <c r="A297" s="594"/>
      <c r="B297" s="595"/>
      <c r="C297" s="59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398" customFormat="true" ht="15" customHeight="true" x14ac:dyDescent="0.2">
      <c r="B298" s="397"/>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398" customFormat="true" ht="15" customHeight="true" x14ac:dyDescent="0.2">
      <c r="A299" s="413"/>
      <c r="B299" s="414"/>
      <c r="C299" s="415"/>
      <c r="D299" s="4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398" customFormat="true" ht="15" customHeight="true" x14ac:dyDescent="0.2">
      <c r="A300" s="597"/>
      <c r="B300" s="598"/>
      <c r="C300" s="599"/>
      <c r="D300" s="600"/>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398" customFormat="true" ht="15" customHeight="true" x14ac:dyDescent="0.2">
      <c r="A301" s="601"/>
      <c r="B301" s="602"/>
      <c r="C301" s="603"/>
      <c r="D301" s="604"/>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398" customFormat="true" ht="15" customHeight="true" x14ac:dyDescent="0.2">
      <c r="A302" s="605"/>
      <c r="B302" s="606"/>
      <c r="C302" s="607"/>
      <c r="D302" s="608"/>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398" customFormat="true" ht="15" customHeight="true" x14ac:dyDescent="0.2">
      <c r="A303" s="609"/>
      <c r="B303" s="610"/>
      <c r="C303" s="611"/>
      <c r="D303" s="612"/>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398" customFormat="true" ht="15" customHeight="true" x14ac:dyDescent="0.2">
      <c r="A304" s="613"/>
      <c r="B304" s="614"/>
      <c r="C304" s="615"/>
      <c r="D304" s="6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398" customFormat="true" ht="15" customHeight="true" x14ac:dyDescent="0.2">
      <c r="A305" s="617"/>
      <c r="B305" s="618"/>
      <c r="C305" s="619"/>
      <c r="D305" s="620"/>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398" customFormat="true" ht="15" customHeight="true" x14ac:dyDescent="0.2">
      <c r="B306" s="397"/>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398" customFormat="true" ht="15" customHeight="true" x14ac:dyDescent="0.2">
      <c r="B307" s="397"/>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398" customFormat="true" ht="15" customHeight="true" x14ac:dyDescent="0.2">
      <c r="B308" s="397"/>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398" customFormat="true" ht="15" customHeight="true" x14ac:dyDescent="0.2">
      <c r="B309" s="397"/>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398" customFormat="true" ht="15" customHeight="true" x14ac:dyDescent="0.2">
      <c r="B310" s="397"/>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398" customFormat="true" ht="15" customHeight="true" x14ac:dyDescent="0.2">
      <c r="B311" s="397"/>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398" customFormat="true" ht="15" customHeight="true" x14ac:dyDescent="0.2">
      <c r="B312" s="397"/>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398" customFormat="true" ht="15" customHeight="true" x14ac:dyDescent="0.2">
      <c r="B313" s="397"/>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398" customFormat="true" ht="15" customHeight="true" x14ac:dyDescent="0.2">
      <c r="B314" s="397"/>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398" customFormat="true" ht="15" customHeight="true" x14ac:dyDescent="0.2">
      <c r="B315" s="397"/>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398" customFormat="true" ht="15" customHeight="true" x14ac:dyDescent="0.2">
      <c r="B316" s="397"/>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398" customFormat="true" ht="15" customHeight="true" x14ac:dyDescent="0.2">
      <c r="B317" s="397"/>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398" customFormat="true" ht="15" customHeight="true" x14ac:dyDescent="0.2">
      <c r="B318" s="397"/>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398" customFormat="true" ht="15" customHeight="true" x14ac:dyDescent="0.2">
      <c r="B319" s="397"/>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398" customFormat="true" ht="15" customHeight="true" x14ac:dyDescent="0.2">
      <c r="B320" s="397"/>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398" customFormat="true" ht="15" customHeight="true" x14ac:dyDescent="0.2">
      <c r="B321" s="397"/>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398" customFormat="true" ht="15" customHeight="true" x14ac:dyDescent="0.2">
      <c r="B322" s="397"/>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398" customFormat="true" ht="15" customHeight="true" x14ac:dyDescent="0.2">
      <c r="B323" s="397"/>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398" customFormat="true" ht="15" customHeight="true" x14ac:dyDescent="0.2">
      <c r="B324" s="397"/>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398" customFormat="true" ht="15" customHeight="true" x14ac:dyDescent="0.2">
      <c r="B325" s="397"/>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398" customFormat="true" ht="15" customHeight="true" x14ac:dyDescent="0.2">
      <c r="B326" s="397"/>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398" customFormat="true" ht="15" customHeight="true" x14ac:dyDescent="0.2">
      <c r="B327" s="397"/>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398" customFormat="true" ht="15" customHeight="true" x14ac:dyDescent="0.2">
      <c r="B328" s="397"/>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398" customFormat="true" ht="250.15" customHeight="true" x14ac:dyDescent="0.2">
      <c r="B329" s="397"/>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6"/>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1"/>
      <c r="BD330" s="391"/>
      <c r="BE330" s="391"/>
      <c r="BF330" s="391"/>
      <c r="BG330" s="391"/>
      <c r="BH330" s="391"/>
      <c r="BI330" s="391"/>
      <c r="BJ330" s="391"/>
      <c r="BK330" s="391"/>
      <c r="BL330" s="391"/>
      <c r="BM330" s="391"/>
      <c r="BN330" s="391"/>
      <c r="BO330" s="391"/>
      <c r="BP330" s="391"/>
      <c r="BQ330" s="391"/>
      <c r="BR330" s="391"/>
      <c r="BS330" s="391"/>
      <c r="BT330" s="391"/>
      <c r="BU330" s="391"/>
      <c r="BV330" s="391"/>
      <c r="BW330" s="391"/>
      <c r="BX330" s="391"/>
      <c r="BY330" s="391"/>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6"/>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1"/>
      <c r="BD331" s="391"/>
      <c r="BE331" s="391"/>
      <c r="BF331" s="391"/>
      <c r="BG331" s="391"/>
      <c r="BH331" s="391"/>
      <c r="BI331" s="391"/>
      <c r="BJ331" s="391"/>
      <c r="BK331" s="391"/>
      <c r="BL331" s="391"/>
      <c r="BM331" s="391"/>
      <c r="BN331" s="391"/>
      <c r="BO331" s="391"/>
      <c r="BP331" s="391"/>
      <c r="BQ331" s="391"/>
      <c r="BR331" s="391"/>
      <c r="BS331" s="391"/>
      <c r="BT331" s="391"/>
      <c r="BU331" s="391"/>
      <c r="BV331" s="391"/>
      <c r="BW331" s="391"/>
      <c r="BX331" s="391"/>
      <c r="BY331" s="391"/>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6"/>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1"/>
      <c r="BD332" s="391"/>
      <c r="BE332" s="391"/>
      <c r="BF332" s="391"/>
      <c r="BG332" s="391"/>
      <c r="BH332" s="391"/>
      <c r="BI332" s="391"/>
      <c r="BJ332" s="391"/>
      <c r="BK332" s="391"/>
      <c r="BL332" s="391"/>
      <c r="BM332" s="391"/>
      <c r="BN332" s="391"/>
      <c r="BO332" s="391"/>
      <c r="BP332" s="391"/>
      <c r="BQ332" s="391"/>
      <c r="BR332" s="391"/>
      <c r="BS332" s="391"/>
      <c r="BT332" s="391"/>
      <c r="BU332" s="391"/>
      <c r="BV332" s="391"/>
      <c r="BW332" s="391"/>
      <c r="BX332" s="391"/>
      <c r="BY332" s="391"/>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6"/>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1"/>
      <c r="BD333" s="391"/>
      <c r="BE333" s="391"/>
      <c r="BF333" s="391"/>
      <c r="BG333" s="391"/>
      <c r="BH333" s="391"/>
      <c r="BI333" s="391"/>
      <c r="BJ333" s="391"/>
      <c r="BK333" s="391"/>
      <c r="BL333" s="391"/>
      <c r="BM333" s="391"/>
      <c r="BN333" s="391"/>
      <c r="BO333" s="391"/>
      <c r="BP333" s="391"/>
      <c r="BQ333" s="391"/>
      <c r="BR333" s="391"/>
      <c r="BS333" s="391"/>
      <c r="BT333" s="391"/>
      <c r="BU333" s="391"/>
      <c r="BV333" s="391"/>
      <c r="BW333" s="391"/>
      <c r="BX333" s="391"/>
      <c r="BY333" s="391"/>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6"/>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1"/>
      <c r="BD334" s="391"/>
      <c r="BE334" s="391"/>
      <c r="BF334" s="391"/>
      <c r="BG334" s="391"/>
      <c r="BH334" s="391"/>
      <c r="BI334" s="391"/>
      <c r="BJ334" s="391"/>
      <c r="BK334" s="391"/>
      <c r="BL334" s="391"/>
      <c r="BM334" s="391"/>
      <c r="BN334" s="391"/>
      <c r="BO334" s="391"/>
      <c r="BP334" s="391"/>
      <c r="BQ334" s="391"/>
      <c r="BR334" s="391"/>
      <c r="BS334" s="391"/>
      <c r="BT334" s="391"/>
      <c r="BU334" s="391"/>
      <c r="BV334" s="391"/>
      <c r="BW334" s="391"/>
      <c r="BX334" s="391"/>
      <c r="BY334" s="391"/>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6"/>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1"/>
      <c r="BD335" s="391"/>
      <c r="BE335" s="391"/>
      <c r="BF335" s="391"/>
      <c r="BG335" s="391"/>
      <c r="BH335" s="391"/>
      <c r="BI335" s="391"/>
      <c r="BJ335" s="391"/>
      <c r="BK335" s="391"/>
      <c r="BL335" s="391"/>
      <c r="BM335" s="391"/>
      <c r="BN335" s="391"/>
      <c r="BO335" s="391"/>
      <c r="BP335" s="391"/>
      <c r="BQ335" s="391"/>
      <c r="BR335" s="391"/>
      <c r="BS335" s="391"/>
      <c r="BT335" s="391"/>
      <c r="BU335" s="391"/>
      <c r="BV335" s="391"/>
      <c r="BW335" s="391"/>
      <c r="BX335" s="391"/>
      <c r="BY335" s="391"/>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6"/>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1"/>
      <c r="BD336" s="391"/>
      <c r="BE336" s="391"/>
      <c r="BF336" s="391"/>
      <c r="BG336" s="391"/>
      <c r="BH336" s="391"/>
      <c r="BI336" s="391"/>
      <c r="BJ336" s="391"/>
      <c r="BK336" s="391"/>
      <c r="BL336" s="391"/>
      <c r="BM336" s="391"/>
      <c r="BN336" s="391"/>
      <c r="BO336" s="391"/>
      <c r="BP336" s="391"/>
      <c r="BQ336" s="391"/>
      <c r="BR336" s="391"/>
      <c r="BS336" s="391"/>
      <c r="BT336" s="391"/>
      <c r="BU336" s="391"/>
      <c r="BV336" s="391"/>
      <c r="BW336" s="391"/>
      <c r="BX336" s="391"/>
      <c r="BY336" s="391"/>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6"/>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1"/>
      <c r="BD337" s="391"/>
      <c r="BE337" s="391"/>
      <c r="BF337" s="391"/>
      <c r="BG337" s="391"/>
      <c r="BH337" s="391"/>
      <c r="BI337" s="391"/>
      <c r="BJ337" s="391"/>
      <c r="BK337" s="391"/>
      <c r="BL337" s="391"/>
      <c r="BM337" s="391"/>
      <c r="BN337" s="391"/>
      <c r="BO337" s="391"/>
      <c r="BP337" s="391"/>
      <c r="BQ337" s="391"/>
      <c r="BR337" s="391"/>
      <c r="BS337" s="391"/>
      <c r="BT337" s="391"/>
      <c r="BU337" s="391"/>
      <c r="BV337" s="391"/>
      <c r="BW337" s="391"/>
      <c r="BX337" s="391"/>
      <c r="BY337" s="391"/>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6"/>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1"/>
      <c r="BD338" s="391"/>
      <c r="BE338" s="391"/>
      <c r="BF338" s="391"/>
      <c r="BG338" s="391"/>
      <c r="BH338" s="391"/>
      <c r="BI338" s="391"/>
      <c r="BJ338" s="391"/>
      <c r="BK338" s="391"/>
      <c r="BL338" s="391"/>
      <c r="BM338" s="391"/>
      <c r="BN338" s="391"/>
      <c r="BO338" s="391"/>
      <c r="BP338" s="391"/>
      <c r="BQ338" s="391"/>
      <c r="BR338" s="391"/>
      <c r="BS338" s="391"/>
      <c r="BT338" s="391"/>
      <c r="BU338" s="391"/>
      <c r="BV338" s="391"/>
      <c r="BW338" s="391"/>
      <c r="BX338" s="391"/>
      <c r="BY338" s="391"/>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398" customFormat="true" ht="15" customHeight="true" x14ac:dyDescent="0.2">
      <c r="B339" s="397"/>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1827" t="s">
        <v>114</v>
      </c>
      <c r="BD339" s="1808"/>
      <c r="BE339" s="1808"/>
      <c r="BF339" s="1808"/>
      <c r="BG339" s="1809"/>
      <c r="BH339" s="1807" t="s">
        <v>38</v>
      </c>
      <c r="BI339" s="1808"/>
      <c r="BJ339" s="1808"/>
      <c r="BK339" s="1808"/>
      <c r="BL339" s="1809"/>
      <c r="BM339" s="1807" t="s">
        <v>37</v>
      </c>
      <c r="BN339" s="1808"/>
      <c r="BO339" s="1808"/>
      <c r="BP339" s="1808"/>
      <c r="BQ339" s="1810"/>
      <c r="BR339" s="1424" t="s">
        <v>138</v>
      </c>
      <c r="BS339" s="1425"/>
      <c r="BT339" s="1425"/>
      <c r="BU339" s="1425"/>
      <c r="BV339" s="1425"/>
      <c r="BW339" s="1425"/>
      <c r="BX339" s="1425"/>
      <c r="BY339" s="1426"/>
      <c r="BZ339" s="312"/>
      <c r="CA339" s="312"/>
      <c r="CB339" s="312"/>
      <c r="CC339" s="312"/>
      <c r="CD339" s="312"/>
      <c r="CE339" s="312"/>
      <c r="CF339" s="312"/>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398" customFormat="true" ht="24" x14ac:dyDescent="0.2">
      <c r="B340" s="397"/>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4" t="s">
        <v>0</v>
      </c>
      <c r="BD340" s="180" t="s">
        <v>1</v>
      </c>
      <c r="BE340" s="180" t="s">
        <v>2</v>
      </c>
      <c r="BF340" s="180" t="s">
        <v>3</v>
      </c>
      <c r="BG340" s="365" t="s">
        <v>4</v>
      </c>
      <c r="BH340" s="366" t="s">
        <v>0</v>
      </c>
      <c r="BI340" s="180" t="s">
        <v>1</v>
      </c>
      <c r="BJ340" s="180" t="s">
        <v>2</v>
      </c>
      <c r="BK340" s="180" t="s">
        <v>3</v>
      </c>
      <c r="BL340" s="365" t="s">
        <v>4</v>
      </c>
      <c r="BM340" s="366" t="s">
        <v>0</v>
      </c>
      <c r="BN340" s="180" t="s">
        <v>1</v>
      </c>
      <c r="BO340" s="180" t="s">
        <v>2</v>
      </c>
      <c r="BP340" s="180" t="s">
        <v>3</v>
      </c>
      <c r="BQ340" s="365" t="s">
        <v>4</v>
      </c>
      <c r="BR340" s="366" t="s">
        <v>147</v>
      </c>
      <c r="BS340" s="180" t="s">
        <v>148</v>
      </c>
      <c r="BT340" s="180" t="s">
        <v>149</v>
      </c>
      <c r="BU340" s="180" t="s">
        <v>150</v>
      </c>
      <c r="BV340" s="180" t="s">
        <v>151</v>
      </c>
      <c r="BW340" s="180" t="s">
        <v>152</v>
      </c>
      <c r="BX340" s="180" t="s">
        <v>153</v>
      </c>
      <c r="BY340" s="181" t="s">
        <v>154</v>
      </c>
      <c r="BZ340" s="181" t="s">
        <v>155</v>
      </c>
      <c r="CA340" s="181" t="s">
        <v>156</v>
      </c>
      <c r="CB340" s="181" t="s">
        <v>157</v>
      </c>
      <c r="CC340" s="181" t="s">
        <v>158</v>
      </c>
      <c r="CD340" s="181" t="s">
        <v>159</v>
      </c>
      <c r="CE340" s="181" t="s">
        <v>160</v>
      </c>
      <c r="CF340" s="181" t="s">
        <v>161</v>
      </c>
      <c r="CG340" s="1504"/>
      <c r="CH340" s="1504"/>
      <c r="CI340" s="1504"/>
      <c r="CJ340" s="1504"/>
      <c r="CK340" s="1504"/>
      <c r="CL340" s="1504"/>
      <c r="CM340" s="1504"/>
      <c r="CN340" s="1504"/>
      <c r="CO340" s="1504"/>
      <c r="CP340" s="1504"/>
      <c r="CQ340" s="1504"/>
      <c r="CR340" s="1504"/>
      <c r="CS340" s="1504"/>
      <c r="CT340" s="1504"/>
      <c r="CU340" s="1504"/>
      <c r="CV340" s="1504"/>
      <c r="CW340" s="1504"/>
      <c r="CX340" s="1504"/>
      <c r="CY340" s="1504"/>
      <c r="CZ340" s="1504"/>
    </row>
    <row r="341" s="398" customFormat="true" ht="15" customHeight="true" x14ac:dyDescent="0.2">
      <c r="B341" s="397"/>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1811" t="s">
        <v>145</v>
      </c>
      <c r="BB341" s="162" t="s">
        <v>49</v>
      </c>
      <c r="BC341" s="1052" t="s">
        <v>35</v>
      </c>
      <c r="BD341" s="1072" t="s">
        <v>35</v>
      </c>
      <c r="BE341" s="1072" t="s">
        <v>35</v>
      </c>
      <c r="BF341" s="1072" t="s">
        <v>35</v>
      </c>
      <c r="BG341" s="1092" t="s">
        <v>35</v>
      </c>
      <c r="BH341" s="1111" t="s">
        <v>35</v>
      </c>
      <c r="BI341" s="1072" t="s">
        <v>35</v>
      </c>
      <c r="BJ341" s="1072" t="s">
        <v>35</v>
      </c>
      <c r="BK341" s="1072" t="s">
        <v>35</v>
      </c>
      <c r="BL341" s="1092" t="s">
        <v>35</v>
      </c>
      <c r="BM341" s="1111" t="s">
        <v>35</v>
      </c>
      <c r="BN341" s="1072" t="s">
        <v>35</v>
      </c>
      <c r="BO341" s="1072" t="s">
        <v>35</v>
      </c>
      <c r="BP341" s="1072" t="s">
        <v>35</v>
      </c>
      <c r="BQ341" s="1092" t="s">
        <v>35</v>
      </c>
      <c r="BR341" s="1111" t="s">
        <v>35</v>
      </c>
      <c r="BS341" s="1072" t="s">
        <v>35</v>
      </c>
      <c r="BT341" s="1072" t="s">
        <v>35</v>
      </c>
      <c r="BU341" s="1072" t="s">
        <v>35</v>
      </c>
      <c r="BV341" s="1072" t="s">
        <v>35</v>
      </c>
      <c r="BW341" s="1072" t="s">
        <v>35</v>
      </c>
      <c r="BX341" s="1072" t="s">
        <v>35</v>
      </c>
      <c r="BY341" s="1130" t="s">
        <v>35</v>
      </c>
      <c r="BZ341" s="1130" t="s">
        <v>35</v>
      </c>
      <c r="CA341" s="1130" t="s">
        <v>35</v>
      </c>
      <c r="CB341" s="1130" t="s">
        <v>35</v>
      </c>
      <c r="CC341" s="1130" t="s">
        <v>35</v>
      </c>
      <c r="CD341" s="1130" t="s">
        <v>35</v>
      </c>
      <c r="CE341" s="1130" t="s">
        <v>35</v>
      </c>
      <c r="CF341" s="1130" t="s">
        <v>35</v>
      </c>
      <c r="CG341" s="1505"/>
      <c r="CH341" s="1505"/>
      <c r="CI341" s="1505"/>
      <c r="CJ341" s="1505"/>
      <c r="CK341" s="1505"/>
      <c r="CL341" s="1505"/>
      <c r="CM341" s="1505"/>
      <c r="CN341" s="1505"/>
      <c r="CO341" s="1505"/>
      <c r="CP341" s="1505"/>
      <c r="CQ341" s="1505"/>
      <c r="CR341" s="1505"/>
      <c r="CS341" s="1505"/>
      <c r="CT341" s="1505"/>
      <c r="CU341" s="1505"/>
      <c r="CV341" s="1505"/>
      <c r="CW341" s="1505"/>
      <c r="CX341" s="1505"/>
      <c r="CY341" s="1505"/>
      <c r="CZ341" s="1505"/>
    </row>
    <row r="342" s="398" customFormat="true" ht="15" customHeight="true" x14ac:dyDescent="0.2">
      <c r="B342" s="397"/>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1812"/>
      <c r="BB342" s="163" t="s">
        <v>48</v>
      </c>
      <c r="BC342" s="1053" t="s">
        <v>35</v>
      </c>
      <c r="BD342" s="1073" t="s">
        <v>35</v>
      </c>
      <c r="BE342" s="1073" t="s">
        <v>35</v>
      </c>
      <c r="BF342" s="1073" t="s">
        <v>35</v>
      </c>
      <c r="BG342" s="1093" t="s">
        <v>35</v>
      </c>
      <c r="BH342" s="1112" t="s">
        <v>35</v>
      </c>
      <c r="BI342" s="1073" t="s">
        <v>35</v>
      </c>
      <c r="BJ342" s="1073" t="s">
        <v>35</v>
      </c>
      <c r="BK342" s="1073" t="s">
        <v>35</v>
      </c>
      <c r="BL342" s="1093" t="s">
        <v>35</v>
      </c>
      <c r="BM342" s="1112" t="s">
        <v>35</v>
      </c>
      <c r="BN342" s="1073" t="s">
        <v>35</v>
      </c>
      <c r="BO342" s="1073" t="s">
        <v>35</v>
      </c>
      <c r="BP342" s="1073" t="s">
        <v>35</v>
      </c>
      <c r="BQ342" s="1093" t="s">
        <v>35</v>
      </c>
      <c r="BR342" s="1112" t="s">
        <v>35</v>
      </c>
      <c r="BS342" s="1073" t="s">
        <v>35</v>
      </c>
      <c r="BT342" s="1073" t="s">
        <v>35</v>
      </c>
      <c r="BU342" s="1073" t="s">
        <v>35</v>
      </c>
      <c r="BV342" s="1073" t="s">
        <v>35</v>
      </c>
      <c r="BW342" s="1073" t="s">
        <v>35</v>
      </c>
      <c r="BX342" s="1073" t="s">
        <v>35</v>
      </c>
      <c r="BY342" s="1131" t="s">
        <v>35</v>
      </c>
      <c r="BZ342" s="1131" t="s">
        <v>35</v>
      </c>
      <c r="CA342" s="1131" t="s">
        <v>35</v>
      </c>
      <c r="CB342" s="1131" t="s">
        <v>35</v>
      </c>
      <c r="CC342" s="1131" t="s">
        <v>35</v>
      </c>
      <c r="CD342" s="1131" t="s">
        <v>35</v>
      </c>
      <c r="CE342" s="1131" t="s">
        <v>35</v>
      </c>
      <c r="CF342" s="1131" t="s">
        <v>35</v>
      </c>
      <c r="CG342" s="1506"/>
      <c r="CH342" s="1506"/>
      <c r="CI342" s="1506"/>
      <c r="CJ342" s="1506"/>
      <c r="CK342" s="1506"/>
      <c r="CL342" s="1506"/>
      <c r="CM342" s="1506"/>
      <c r="CN342" s="1506"/>
      <c r="CO342" s="1506"/>
      <c r="CP342" s="1506"/>
      <c r="CQ342" s="1506"/>
      <c r="CR342" s="1506"/>
      <c r="CS342" s="1506"/>
      <c r="CT342" s="1506"/>
      <c r="CU342" s="1506"/>
      <c r="CV342" s="1506"/>
      <c r="CW342" s="1506"/>
      <c r="CX342" s="1506"/>
      <c r="CY342" s="1506"/>
      <c r="CZ342" s="1506"/>
    </row>
    <row r="343" s="398" customFormat="true" ht="15" customHeight="true" x14ac:dyDescent="0.2">
      <c r="B343" s="397"/>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1813" t="s">
        <v>140</v>
      </c>
      <c r="BB343" s="163" t="s">
        <v>49</v>
      </c>
      <c r="BC343" s="1053" t="s">
        <v>35</v>
      </c>
      <c r="BD343" s="1073" t="s">
        <v>35</v>
      </c>
      <c r="BE343" s="1073" t="s">
        <v>35</v>
      </c>
      <c r="BF343" s="1073" t="s">
        <v>35</v>
      </c>
      <c r="BG343" s="1093" t="s">
        <v>35</v>
      </c>
      <c r="BH343" s="1112" t="s">
        <v>35</v>
      </c>
      <c r="BI343" s="1073" t="s">
        <v>35</v>
      </c>
      <c r="BJ343" s="1073" t="s">
        <v>35</v>
      </c>
      <c r="BK343" s="1073" t="s">
        <v>35</v>
      </c>
      <c r="BL343" s="1093" t="s">
        <v>35</v>
      </c>
      <c r="BM343" s="1112" t="s">
        <v>35</v>
      </c>
      <c r="BN343" s="1073" t="s">
        <v>35</v>
      </c>
      <c r="BO343" s="1073" t="s">
        <v>35</v>
      </c>
      <c r="BP343" s="1073" t="s">
        <v>35</v>
      </c>
      <c r="BQ343" s="1093" t="s">
        <v>35</v>
      </c>
      <c r="BR343" s="1112" t="s">
        <v>35</v>
      </c>
      <c r="BS343" s="1073" t="s">
        <v>35</v>
      </c>
      <c r="BT343" s="1073" t="s">
        <v>35</v>
      </c>
      <c r="BU343" s="1073" t="s">
        <v>35</v>
      </c>
      <c r="BV343" s="1073" t="s">
        <v>35</v>
      </c>
      <c r="BW343" s="1073" t="s">
        <v>35</v>
      </c>
      <c r="BX343" s="1073" t="s">
        <v>35</v>
      </c>
      <c r="BY343" s="1131" t="s">
        <v>35</v>
      </c>
      <c r="BZ343" s="1131" t="s">
        <v>35</v>
      </c>
      <c r="CA343" s="1131" t="s">
        <v>35</v>
      </c>
      <c r="CB343" s="1131" t="s">
        <v>35</v>
      </c>
      <c r="CC343" s="1131" t="s">
        <v>35</v>
      </c>
      <c r="CD343" s="1131" t="s">
        <v>35</v>
      </c>
      <c r="CE343" s="1131" t="s">
        <v>35</v>
      </c>
      <c r="CF343" s="1131" t="s">
        <v>35</v>
      </c>
      <c r="CG343" s="1506"/>
      <c r="CH343" s="1506"/>
      <c r="CI343" s="1506"/>
      <c r="CJ343" s="1506"/>
      <c r="CK343" s="1506"/>
      <c r="CL343" s="1506"/>
      <c r="CM343" s="1506"/>
      <c r="CN343" s="1506"/>
      <c r="CO343" s="1506"/>
      <c r="CP343" s="1506"/>
      <c r="CQ343" s="1506"/>
      <c r="CR343" s="1506"/>
      <c r="CS343" s="1506"/>
      <c r="CT343" s="1506"/>
      <c r="CU343" s="1506"/>
      <c r="CV343" s="1506"/>
      <c r="CW343" s="1506"/>
      <c r="CX343" s="1506"/>
      <c r="CY343" s="1506"/>
      <c r="CZ343" s="1506"/>
    </row>
    <row r="344" s="398" customFormat="true" ht="15" customHeight="true" x14ac:dyDescent="0.2">
      <c r="B344" s="397"/>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1812"/>
      <c r="BB344" s="163" t="s">
        <v>48</v>
      </c>
      <c r="BC344" s="1053" t="s">
        <v>35</v>
      </c>
      <c r="BD344" s="1073" t="s">
        <v>35</v>
      </c>
      <c r="BE344" s="1073" t="s">
        <v>35</v>
      </c>
      <c r="BF344" s="1073" t="s">
        <v>35</v>
      </c>
      <c r="BG344" s="1093" t="s">
        <v>35</v>
      </c>
      <c r="BH344" s="1112" t="s">
        <v>35</v>
      </c>
      <c r="BI344" s="1073" t="s">
        <v>35</v>
      </c>
      <c r="BJ344" s="1073" t="s">
        <v>35</v>
      </c>
      <c r="BK344" s="1073" t="s">
        <v>35</v>
      </c>
      <c r="BL344" s="1093" t="s">
        <v>35</v>
      </c>
      <c r="BM344" s="1112" t="s">
        <v>35</v>
      </c>
      <c r="BN344" s="1073" t="s">
        <v>35</v>
      </c>
      <c r="BO344" s="1073" t="s">
        <v>35</v>
      </c>
      <c r="BP344" s="1073" t="s">
        <v>35</v>
      </c>
      <c r="BQ344" s="1093" t="s">
        <v>35</v>
      </c>
      <c r="BR344" s="1112" t="s">
        <v>35</v>
      </c>
      <c r="BS344" s="1073" t="s">
        <v>35</v>
      </c>
      <c r="BT344" s="1073" t="s">
        <v>35</v>
      </c>
      <c r="BU344" s="1073" t="s">
        <v>35</v>
      </c>
      <c r="BV344" s="1073" t="s">
        <v>35</v>
      </c>
      <c r="BW344" s="1073" t="s">
        <v>35</v>
      </c>
      <c r="BX344" s="1073" t="s">
        <v>35</v>
      </c>
      <c r="BY344" s="1131" t="s">
        <v>35</v>
      </c>
      <c r="BZ344" s="1131" t="s">
        <v>35</v>
      </c>
      <c r="CA344" s="1131" t="s">
        <v>35</v>
      </c>
      <c r="CB344" s="1131" t="s">
        <v>35</v>
      </c>
      <c r="CC344" s="1131" t="s">
        <v>35</v>
      </c>
      <c r="CD344" s="1131" t="s">
        <v>35</v>
      </c>
      <c r="CE344" s="1131" t="s">
        <v>35</v>
      </c>
      <c r="CF344" s="1131" t="s">
        <v>35</v>
      </c>
      <c r="CG344" s="1506"/>
      <c r="CH344" s="1506"/>
      <c r="CI344" s="1506"/>
      <c r="CJ344" s="1506"/>
      <c r="CK344" s="1506"/>
      <c r="CL344" s="1506"/>
      <c r="CM344" s="1506"/>
      <c r="CN344" s="1506"/>
      <c r="CO344" s="1506"/>
      <c r="CP344" s="1506"/>
      <c r="CQ344" s="1506"/>
      <c r="CR344" s="1506"/>
      <c r="CS344" s="1506"/>
      <c r="CT344" s="1506"/>
      <c r="CU344" s="1506"/>
      <c r="CV344" s="1506"/>
      <c r="CW344" s="1506"/>
      <c r="CX344" s="1506"/>
      <c r="CY344" s="1506"/>
      <c r="CZ344" s="1506"/>
    </row>
    <row r="345" s="398" customFormat="true" ht="15" customHeight="true" x14ac:dyDescent="0.2">
      <c r="B345" s="397"/>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1813" t="s">
        <v>141</v>
      </c>
      <c r="BB345" s="163" t="s">
        <v>49</v>
      </c>
      <c r="BC345" s="1053" t="s">
        <v>35</v>
      </c>
      <c r="BD345" s="1073" t="s">
        <v>35</v>
      </c>
      <c r="BE345" s="1073" t="s">
        <v>35</v>
      </c>
      <c r="BF345" s="1073" t="s">
        <v>35</v>
      </c>
      <c r="BG345" s="1093" t="s">
        <v>35</v>
      </c>
      <c r="BH345" s="1112" t="s">
        <v>35</v>
      </c>
      <c r="BI345" s="1073" t="s">
        <v>35</v>
      </c>
      <c r="BJ345" s="1073" t="s">
        <v>35</v>
      </c>
      <c r="BK345" s="1073" t="s">
        <v>35</v>
      </c>
      <c r="BL345" s="1093" t="s">
        <v>35</v>
      </c>
      <c r="BM345" s="1112" t="s">
        <v>35</v>
      </c>
      <c r="BN345" s="1073" t="s">
        <v>35</v>
      </c>
      <c r="BO345" s="1073" t="s">
        <v>35</v>
      </c>
      <c r="BP345" s="1073" t="s">
        <v>35</v>
      </c>
      <c r="BQ345" s="1093" t="s">
        <v>35</v>
      </c>
      <c r="BR345" s="1112" t="s">
        <v>35</v>
      </c>
      <c r="BS345" s="1073" t="s">
        <v>35</v>
      </c>
      <c r="BT345" s="1073" t="s">
        <v>35</v>
      </c>
      <c r="BU345" s="1073" t="s">
        <v>35</v>
      </c>
      <c r="BV345" s="1073" t="s">
        <v>35</v>
      </c>
      <c r="BW345" s="1073" t="s">
        <v>35</v>
      </c>
      <c r="BX345" s="1073" t="s">
        <v>35</v>
      </c>
      <c r="BY345" s="1131" t="s">
        <v>35</v>
      </c>
      <c r="BZ345" s="1131" t="s">
        <v>35</v>
      </c>
      <c r="CA345" s="1131" t="s">
        <v>35</v>
      </c>
      <c r="CB345" s="1131" t="s">
        <v>35</v>
      </c>
      <c r="CC345" s="1131" t="s">
        <v>35</v>
      </c>
      <c r="CD345" s="1131" t="s">
        <v>35</v>
      </c>
      <c r="CE345" s="1131" t="s">
        <v>35</v>
      </c>
      <c r="CF345" s="1131" t="s">
        <v>35</v>
      </c>
      <c r="CG345" s="1506"/>
      <c r="CH345" s="1506"/>
      <c r="CI345" s="1506"/>
      <c r="CJ345" s="1506"/>
      <c r="CK345" s="1506"/>
      <c r="CL345" s="1506"/>
      <c r="CM345" s="1506"/>
      <c r="CN345" s="1506"/>
      <c r="CO345" s="1506"/>
      <c r="CP345" s="1506"/>
      <c r="CQ345" s="1506"/>
      <c r="CR345" s="1506"/>
      <c r="CS345" s="1506"/>
      <c r="CT345" s="1506"/>
      <c r="CU345" s="1506"/>
      <c r="CV345" s="1506"/>
      <c r="CW345" s="1506"/>
      <c r="CX345" s="1506"/>
      <c r="CY345" s="1506"/>
      <c r="CZ345" s="1506"/>
    </row>
    <row r="346" s="398" customFormat="true" ht="15" customHeight="true" x14ac:dyDescent="0.2">
      <c r="B346" s="397"/>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1812"/>
      <c r="BB346" s="163" t="s">
        <v>48</v>
      </c>
      <c r="BC346" s="1053" t="s">
        <v>35</v>
      </c>
      <c r="BD346" s="1073" t="s">
        <v>35</v>
      </c>
      <c r="BE346" s="1073" t="s">
        <v>35</v>
      </c>
      <c r="BF346" s="1073" t="s">
        <v>35</v>
      </c>
      <c r="BG346" s="1093" t="s">
        <v>35</v>
      </c>
      <c r="BH346" s="1112" t="s">
        <v>35</v>
      </c>
      <c r="BI346" s="1073" t="s">
        <v>35</v>
      </c>
      <c r="BJ346" s="1073" t="s">
        <v>35</v>
      </c>
      <c r="BK346" s="1073" t="s">
        <v>35</v>
      </c>
      <c r="BL346" s="1093" t="s">
        <v>35</v>
      </c>
      <c r="BM346" s="1112" t="s">
        <v>35</v>
      </c>
      <c r="BN346" s="1073" t="s">
        <v>35</v>
      </c>
      <c r="BO346" s="1073" t="s">
        <v>35</v>
      </c>
      <c r="BP346" s="1073" t="s">
        <v>35</v>
      </c>
      <c r="BQ346" s="1093" t="s">
        <v>35</v>
      </c>
      <c r="BR346" s="1112" t="s">
        <v>35</v>
      </c>
      <c r="BS346" s="1073" t="s">
        <v>35</v>
      </c>
      <c r="BT346" s="1073" t="s">
        <v>35</v>
      </c>
      <c r="BU346" s="1073" t="s">
        <v>35</v>
      </c>
      <c r="BV346" s="1073" t="s">
        <v>35</v>
      </c>
      <c r="BW346" s="1073" t="s">
        <v>35</v>
      </c>
      <c r="BX346" s="1073" t="s">
        <v>35</v>
      </c>
      <c r="BY346" s="1131" t="s">
        <v>35</v>
      </c>
      <c r="BZ346" s="1131" t="s">
        <v>35</v>
      </c>
      <c r="CA346" s="1131" t="s">
        <v>35</v>
      </c>
      <c r="CB346" s="1131" t="s">
        <v>35</v>
      </c>
      <c r="CC346" s="1131" t="s">
        <v>35</v>
      </c>
      <c r="CD346" s="1131" t="s">
        <v>35</v>
      </c>
      <c r="CE346" s="1131" t="s">
        <v>35</v>
      </c>
      <c r="CF346" s="1131" t="s">
        <v>35</v>
      </c>
      <c r="CG346" s="1506"/>
      <c r="CH346" s="1506"/>
      <c r="CI346" s="1506"/>
      <c r="CJ346" s="1506"/>
      <c r="CK346" s="1506"/>
      <c r="CL346" s="1506"/>
      <c r="CM346" s="1506"/>
      <c r="CN346" s="1506"/>
      <c r="CO346" s="1506"/>
      <c r="CP346" s="1506"/>
      <c r="CQ346" s="1506"/>
      <c r="CR346" s="1506"/>
      <c r="CS346" s="1506"/>
      <c r="CT346" s="1506"/>
      <c r="CU346" s="1506"/>
      <c r="CV346" s="1506"/>
      <c r="CW346" s="1506"/>
      <c r="CX346" s="1506"/>
      <c r="CY346" s="1506"/>
      <c r="CZ346" s="1506"/>
    </row>
    <row r="347" s="398" customFormat="true" ht="15" customHeight="true" x14ac:dyDescent="0.2">
      <c r="B347" s="397"/>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1813" t="s">
        <v>142</v>
      </c>
      <c r="BB347" s="163" t="s">
        <v>49</v>
      </c>
      <c r="BC347" s="1053" t="s">
        <v>35</v>
      </c>
      <c r="BD347" s="1073" t="s">
        <v>35</v>
      </c>
      <c r="BE347" s="1073" t="s">
        <v>35</v>
      </c>
      <c r="BF347" s="1073" t="s">
        <v>35</v>
      </c>
      <c r="BG347" s="1093" t="s">
        <v>35</v>
      </c>
      <c r="BH347" s="1112" t="s">
        <v>35</v>
      </c>
      <c r="BI347" s="1073" t="s">
        <v>35</v>
      </c>
      <c r="BJ347" s="1073" t="s">
        <v>35</v>
      </c>
      <c r="BK347" s="1073" t="s">
        <v>35</v>
      </c>
      <c r="BL347" s="1093" t="s">
        <v>35</v>
      </c>
      <c r="BM347" s="1112" t="s">
        <v>35</v>
      </c>
      <c r="BN347" s="1073" t="s">
        <v>35</v>
      </c>
      <c r="BO347" s="1073" t="s">
        <v>35</v>
      </c>
      <c r="BP347" s="1073" t="s">
        <v>35</v>
      </c>
      <c r="BQ347" s="1093" t="s">
        <v>35</v>
      </c>
      <c r="BR347" s="1112" t="s">
        <v>35</v>
      </c>
      <c r="BS347" s="1073" t="s">
        <v>35</v>
      </c>
      <c r="BT347" s="1073" t="s">
        <v>35</v>
      </c>
      <c r="BU347" s="1073" t="s">
        <v>35</v>
      </c>
      <c r="BV347" s="1073" t="s">
        <v>35</v>
      </c>
      <c r="BW347" s="1073" t="s">
        <v>35</v>
      </c>
      <c r="BX347" s="1073" t="s">
        <v>35</v>
      </c>
      <c r="BY347" s="1131" t="s">
        <v>35</v>
      </c>
      <c r="BZ347" s="1131" t="s">
        <v>35</v>
      </c>
      <c r="CA347" s="1131" t="s">
        <v>35</v>
      </c>
      <c r="CB347" s="1131" t="s">
        <v>35</v>
      </c>
      <c r="CC347" s="1131" t="s">
        <v>35</v>
      </c>
      <c r="CD347" s="1131" t="s">
        <v>35</v>
      </c>
      <c r="CE347" s="1131" t="s">
        <v>35</v>
      </c>
      <c r="CF347" s="1131" t="s">
        <v>35</v>
      </c>
      <c r="CG347" s="1506"/>
      <c r="CH347" s="1506"/>
      <c r="CI347" s="1506"/>
      <c r="CJ347" s="1506"/>
      <c r="CK347" s="1506"/>
      <c r="CL347" s="1506"/>
      <c r="CM347" s="1506"/>
      <c r="CN347" s="1506"/>
      <c r="CO347" s="1506"/>
      <c r="CP347" s="1506"/>
      <c r="CQ347" s="1506"/>
      <c r="CR347" s="1506"/>
      <c r="CS347" s="1506"/>
      <c r="CT347" s="1506"/>
      <c r="CU347" s="1506"/>
      <c r="CV347" s="1506"/>
      <c r="CW347" s="1506"/>
      <c r="CX347" s="1506"/>
      <c r="CY347" s="1506"/>
      <c r="CZ347" s="1506"/>
    </row>
    <row r="348" s="398" customFormat="true" ht="15" customHeight="true" x14ac:dyDescent="0.2">
      <c r="B348" s="397"/>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1812"/>
      <c r="BB348" s="163" t="s">
        <v>48</v>
      </c>
      <c r="BC348" s="1053" t="s">
        <v>35</v>
      </c>
      <c r="BD348" s="1073" t="s">
        <v>35</v>
      </c>
      <c r="BE348" s="1073" t="s">
        <v>35</v>
      </c>
      <c r="BF348" s="1073" t="s">
        <v>35</v>
      </c>
      <c r="BG348" s="1093" t="s">
        <v>35</v>
      </c>
      <c r="BH348" s="1112" t="s">
        <v>35</v>
      </c>
      <c r="BI348" s="1073" t="s">
        <v>35</v>
      </c>
      <c r="BJ348" s="1073" t="s">
        <v>35</v>
      </c>
      <c r="BK348" s="1073" t="s">
        <v>35</v>
      </c>
      <c r="BL348" s="1093" t="s">
        <v>35</v>
      </c>
      <c r="BM348" s="1112" t="s">
        <v>35</v>
      </c>
      <c r="BN348" s="1073" t="s">
        <v>35</v>
      </c>
      <c r="BO348" s="1073" t="s">
        <v>35</v>
      </c>
      <c r="BP348" s="1073" t="s">
        <v>35</v>
      </c>
      <c r="BQ348" s="1093" t="s">
        <v>35</v>
      </c>
      <c r="BR348" s="1112" t="s">
        <v>35</v>
      </c>
      <c r="BS348" s="1073" t="s">
        <v>35</v>
      </c>
      <c r="BT348" s="1073" t="s">
        <v>35</v>
      </c>
      <c r="BU348" s="1073" t="s">
        <v>35</v>
      </c>
      <c r="BV348" s="1073" t="s">
        <v>35</v>
      </c>
      <c r="BW348" s="1073" t="s">
        <v>35</v>
      </c>
      <c r="BX348" s="1073" t="s">
        <v>35</v>
      </c>
      <c r="BY348" s="1131" t="s">
        <v>35</v>
      </c>
      <c r="BZ348" s="1131" t="s">
        <v>35</v>
      </c>
      <c r="CA348" s="1131" t="s">
        <v>35</v>
      </c>
      <c r="CB348" s="1131" t="s">
        <v>35</v>
      </c>
      <c r="CC348" s="1131" t="s">
        <v>35</v>
      </c>
      <c r="CD348" s="1131" t="s">
        <v>35</v>
      </c>
      <c r="CE348" s="1131" t="s">
        <v>35</v>
      </c>
      <c r="CF348" s="1131" t="s">
        <v>35</v>
      </c>
      <c r="CG348" s="1506"/>
      <c r="CH348" s="1506"/>
      <c r="CI348" s="1506"/>
      <c r="CJ348" s="1506"/>
      <c r="CK348" s="1506"/>
      <c r="CL348" s="1506"/>
      <c r="CM348" s="1506"/>
      <c r="CN348" s="1506"/>
      <c r="CO348" s="1506"/>
      <c r="CP348" s="1506"/>
      <c r="CQ348" s="1506"/>
      <c r="CR348" s="1506"/>
      <c r="CS348" s="1506"/>
      <c r="CT348" s="1506"/>
      <c r="CU348" s="1506"/>
      <c r="CV348" s="1506"/>
      <c r="CW348" s="1506"/>
      <c r="CX348" s="1506"/>
      <c r="CY348" s="1506"/>
      <c r="CZ348" s="1506"/>
    </row>
    <row r="349" s="398" customFormat="true" ht="15" customHeight="true" x14ac:dyDescent="0.2">
      <c r="B349" s="397"/>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1813" t="s">
        <v>143</v>
      </c>
      <c r="BB349" s="163" t="s">
        <v>49</v>
      </c>
      <c r="BC349" s="1053" t="s">
        <v>35</v>
      </c>
      <c r="BD349" s="1073" t="s">
        <v>35</v>
      </c>
      <c r="BE349" s="1073" t="s">
        <v>35</v>
      </c>
      <c r="BF349" s="1073" t="s">
        <v>35</v>
      </c>
      <c r="BG349" s="1093" t="s">
        <v>35</v>
      </c>
      <c r="BH349" s="1112" t="s">
        <v>35</v>
      </c>
      <c r="BI349" s="1073" t="s">
        <v>35</v>
      </c>
      <c r="BJ349" s="1073" t="s">
        <v>35</v>
      </c>
      <c r="BK349" s="1073" t="s">
        <v>35</v>
      </c>
      <c r="BL349" s="1093" t="s">
        <v>35</v>
      </c>
      <c r="BM349" s="1112" t="s">
        <v>35</v>
      </c>
      <c r="BN349" s="1073" t="s">
        <v>35</v>
      </c>
      <c r="BO349" s="1073" t="s">
        <v>35</v>
      </c>
      <c r="BP349" s="1073" t="s">
        <v>35</v>
      </c>
      <c r="BQ349" s="1093" t="s">
        <v>35</v>
      </c>
      <c r="BR349" s="1112" t="s">
        <v>35</v>
      </c>
      <c r="BS349" s="1073" t="s">
        <v>35</v>
      </c>
      <c r="BT349" s="1073" t="s">
        <v>35</v>
      </c>
      <c r="BU349" s="1073" t="s">
        <v>35</v>
      </c>
      <c r="BV349" s="1073" t="s">
        <v>35</v>
      </c>
      <c r="BW349" s="1073" t="s">
        <v>35</v>
      </c>
      <c r="BX349" s="1073" t="s">
        <v>35</v>
      </c>
      <c r="BY349" s="1131" t="s">
        <v>35</v>
      </c>
      <c r="BZ349" s="1131" t="s">
        <v>35</v>
      </c>
      <c r="CA349" s="1131" t="s">
        <v>35</v>
      </c>
      <c r="CB349" s="1131" t="s">
        <v>35</v>
      </c>
      <c r="CC349" s="1131" t="s">
        <v>35</v>
      </c>
      <c r="CD349" s="1131" t="s">
        <v>35</v>
      </c>
      <c r="CE349" s="1131" t="s">
        <v>35</v>
      </c>
      <c r="CF349" s="1131" t="s">
        <v>35</v>
      </c>
      <c r="CG349" s="1506"/>
      <c r="CH349" s="1506"/>
      <c r="CI349" s="1506"/>
      <c r="CJ349" s="1506"/>
      <c r="CK349" s="1506"/>
      <c r="CL349" s="1506"/>
      <c r="CM349" s="1506"/>
      <c r="CN349" s="1506"/>
      <c r="CO349" s="1506"/>
      <c r="CP349" s="1506"/>
      <c r="CQ349" s="1506"/>
      <c r="CR349" s="1506"/>
      <c r="CS349" s="1506"/>
      <c r="CT349" s="1506"/>
      <c r="CU349" s="1506"/>
      <c r="CV349" s="1506"/>
      <c r="CW349" s="1506"/>
      <c r="CX349" s="1506"/>
      <c r="CY349" s="1506"/>
      <c r="CZ349" s="1506"/>
    </row>
    <row r="350" s="398" customFormat="true" ht="15" customHeight="true" x14ac:dyDescent="0.2">
      <c r="B350" s="397"/>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1812"/>
      <c r="BB350" s="163" t="s">
        <v>48</v>
      </c>
      <c r="BC350" s="1053" t="s">
        <v>35</v>
      </c>
      <c r="BD350" s="1073" t="s">
        <v>35</v>
      </c>
      <c r="BE350" s="1073" t="s">
        <v>35</v>
      </c>
      <c r="BF350" s="1073" t="s">
        <v>35</v>
      </c>
      <c r="BG350" s="1093" t="s">
        <v>35</v>
      </c>
      <c r="BH350" s="1112" t="s">
        <v>35</v>
      </c>
      <c r="BI350" s="1073" t="s">
        <v>35</v>
      </c>
      <c r="BJ350" s="1073" t="s">
        <v>35</v>
      </c>
      <c r="BK350" s="1073" t="s">
        <v>35</v>
      </c>
      <c r="BL350" s="1093" t="s">
        <v>35</v>
      </c>
      <c r="BM350" s="1112" t="s">
        <v>35</v>
      </c>
      <c r="BN350" s="1073" t="s">
        <v>35</v>
      </c>
      <c r="BO350" s="1073" t="s">
        <v>35</v>
      </c>
      <c r="BP350" s="1073" t="s">
        <v>35</v>
      </c>
      <c r="BQ350" s="1093" t="s">
        <v>35</v>
      </c>
      <c r="BR350" s="1112" t="s">
        <v>35</v>
      </c>
      <c r="BS350" s="1073" t="s">
        <v>35</v>
      </c>
      <c r="BT350" s="1073" t="s">
        <v>35</v>
      </c>
      <c r="BU350" s="1073" t="s">
        <v>35</v>
      </c>
      <c r="BV350" s="1073" t="s">
        <v>35</v>
      </c>
      <c r="BW350" s="1073" t="s">
        <v>35</v>
      </c>
      <c r="BX350" s="1073" t="s">
        <v>35</v>
      </c>
      <c r="BY350" s="1131" t="s">
        <v>35</v>
      </c>
      <c r="BZ350" s="1131" t="s">
        <v>35</v>
      </c>
      <c r="CA350" s="1131" t="s">
        <v>35</v>
      </c>
      <c r="CB350" s="1131" t="s">
        <v>35</v>
      </c>
      <c r="CC350" s="1131" t="s">
        <v>35</v>
      </c>
      <c r="CD350" s="1131" t="s">
        <v>35</v>
      </c>
      <c r="CE350" s="1131" t="s">
        <v>35</v>
      </c>
      <c r="CF350" s="1131" t="s">
        <v>35</v>
      </c>
      <c r="CG350" s="1506"/>
      <c r="CH350" s="1506"/>
      <c r="CI350" s="1506"/>
      <c r="CJ350" s="1506"/>
      <c r="CK350" s="1506"/>
      <c r="CL350" s="1506"/>
      <c r="CM350" s="1506"/>
      <c r="CN350" s="1506"/>
      <c r="CO350" s="1506"/>
      <c r="CP350" s="1506"/>
      <c r="CQ350" s="1506"/>
      <c r="CR350" s="1506"/>
      <c r="CS350" s="1506"/>
      <c r="CT350" s="1506"/>
      <c r="CU350" s="1506"/>
      <c r="CV350" s="1506"/>
      <c r="CW350" s="1506"/>
      <c r="CX350" s="1506"/>
      <c r="CY350" s="1506"/>
      <c r="CZ350" s="1506"/>
    </row>
    <row r="351" s="398" customFormat="true" ht="15" customHeight="true" x14ac:dyDescent="0.2">
      <c r="B351" s="397"/>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1813" t="s">
        <v>144</v>
      </c>
      <c r="BB351" s="163" t="s">
        <v>49</v>
      </c>
      <c r="BC351" s="1053" t="s">
        <v>35</v>
      </c>
      <c r="BD351" s="1073" t="s">
        <v>35</v>
      </c>
      <c r="BE351" s="1073" t="s">
        <v>35</v>
      </c>
      <c r="BF351" s="1073" t="s">
        <v>35</v>
      </c>
      <c r="BG351" s="1093" t="s">
        <v>35</v>
      </c>
      <c r="BH351" s="1112" t="s">
        <v>35</v>
      </c>
      <c r="BI351" s="1073" t="s">
        <v>35</v>
      </c>
      <c r="BJ351" s="1073" t="s">
        <v>35</v>
      </c>
      <c r="BK351" s="1073" t="s">
        <v>35</v>
      </c>
      <c r="BL351" s="1093" t="s">
        <v>35</v>
      </c>
      <c r="BM351" s="1112" t="s">
        <v>35</v>
      </c>
      <c r="BN351" s="1073" t="s">
        <v>35</v>
      </c>
      <c r="BO351" s="1073" t="s">
        <v>35</v>
      </c>
      <c r="BP351" s="1073" t="s">
        <v>35</v>
      </c>
      <c r="BQ351" s="1093" t="s">
        <v>35</v>
      </c>
      <c r="BR351" s="1112" t="s">
        <v>35</v>
      </c>
      <c r="BS351" s="1073" t="s">
        <v>35</v>
      </c>
      <c r="BT351" s="1073" t="s">
        <v>35</v>
      </c>
      <c r="BU351" s="1073" t="s">
        <v>35</v>
      </c>
      <c r="BV351" s="1073" t="s">
        <v>35</v>
      </c>
      <c r="BW351" s="1073" t="s">
        <v>35</v>
      </c>
      <c r="BX351" s="1073" t="s">
        <v>35</v>
      </c>
      <c r="BY351" s="1131" t="s">
        <v>35</v>
      </c>
      <c r="BZ351" s="1131" t="s">
        <v>35</v>
      </c>
      <c r="CA351" s="1131" t="s">
        <v>35</v>
      </c>
      <c r="CB351" s="1131" t="s">
        <v>35</v>
      </c>
      <c r="CC351" s="1131" t="s">
        <v>35</v>
      </c>
      <c r="CD351" s="1131" t="s">
        <v>35</v>
      </c>
      <c r="CE351" s="1131" t="s">
        <v>35</v>
      </c>
      <c r="CF351" s="1131" t="s">
        <v>35</v>
      </c>
      <c r="CG351" s="1506"/>
      <c r="CH351" s="1506"/>
      <c r="CI351" s="1506"/>
      <c r="CJ351" s="1506"/>
      <c r="CK351" s="1506"/>
      <c r="CL351" s="1506"/>
      <c r="CM351" s="1506"/>
      <c r="CN351" s="1506"/>
      <c r="CO351" s="1506"/>
      <c r="CP351" s="1506"/>
      <c r="CQ351" s="1506"/>
      <c r="CR351" s="1506"/>
      <c r="CS351" s="1506"/>
      <c r="CT351" s="1506"/>
      <c r="CU351" s="1506"/>
      <c r="CV351" s="1506"/>
      <c r="CW351" s="1506"/>
      <c r="CX351" s="1506"/>
      <c r="CY351" s="1506"/>
      <c r="CZ351" s="1506"/>
    </row>
    <row r="352" s="398" customFormat="true" ht="15" customHeight="true" x14ac:dyDescent="0.2">
      <c r="B352" s="397"/>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1812"/>
      <c r="BB352" s="163" t="s">
        <v>48</v>
      </c>
      <c r="BC352" s="1053" t="s">
        <v>35</v>
      </c>
      <c r="BD352" s="1073" t="s">
        <v>35</v>
      </c>
      <c r="BE352" s="1073" t="s">
        <v>35</v>
      </c>
      <c r="BF352" s="1073" t="s">
        <v>35</v>
      </c>
      <c r="BG352" s="1093" t="s">
        <v>35</v>
      </c>
      <c r="BH352" s="1112" t="s">
        <v>35</v>
      </c>
      <c r="BI352" s="1073" t="s">
        <v>35</v>
      </c>
      <c r="BJ352" s="1073" t="s">
        <v>35</v>
      </c>
      <c r="BK352" s="1073" t="s">
        <v>35</v>
      </c>
      <c r="BL352" s="1093" t="s">
        <v>35</v>
      </c>
      <c r="BM352" s="1112" t="s">
        <v>35</v>
      </c>
      <c r="BN352" s="1073" t="s">
        <v>35</v>
      </c>
      <c r="BO352" s="1073" t="s">
        <v>35</v>
      </c>
      <c r="BP352" s="1073" t="s">
        <v>35</v>
      </c>
      <c r="BQ352" s="1093" t="s">
        <v>35</v>
      </c>
      <c r="BR352" s="1112" t="s">
        <v>35</v>
      </c>
      <c r="BS352" s="1073" t="s">
        <v>35</v>
      </c>
      <c r="BT352" s="1073" t="s">
        <v>35</v>
      </c>
      <c r="BU352" s="1073" t="s">
        <v>35</v>
      </c>
      <c r="BV352" s="1073" t="s">
        <v>35</v>
      </c>
      <c r="BW352" s="1073" t="s">
        <v>35</v>
      </c>
      <c r="BX352" s="1073" t="s">
        <v>35</v>
      </c>
      <c r="BY352" s="1131" t="s">
        <v>35</v>
      </c>
      <c r="BZ352" s="1131" t="s">
        <v>35</v>
      </c>
      <c r="CA352" s="1131" t="s">
        <v>35</v>
      </c>
      <c r="CB352" s="1131" t="s">
        <v>35</v>
      </c>
      <c r="CC352" s="1131" t="s">
        <v>35</v>
      </c>
      <c r="CD352" s="1131" t="s">
        <v>35</v>
      </c>
      <c r="CE352" s="1131" t="s">
        <v>35</v>
      </c>
      <c r="CF352" s="1131" t="s">
        <v>35</v>
      </c>
      <c r="CG352" s="1506"/>
      <c r="CH352" s="1506"/>
      <c r="CI352" s="1506"/>
      <c r="CJ352" s="1506"/>
      <c r="CK352" s="1506"/>
      <c r="CL352" s="1506"/>
      <c r="CM352" s="1506"/>
      <c r="CN352" s="1506"/>
      <c r="CO352" s="1506"/>
      <c r="CP352" s="1506"/>
      <c r="CQ352" s="1506"/>
      <c r="CR352" s="1506"/>
      <c r="CS352" s="1506"/>
      <c r="CT352" s="1506"/>
      <c r="CU352" s="1506"/>
      <c r="CV352" s="1506"/>
      <c r="CW352" s="1506"/>
      <c r="CX352" s="1506"/>
      <c r="CY352" s="1506"/>
      <c r="CZ352" s="1506"/>
    </row>
    <row r="353" s="398" customFormat="true" ht="15" customHeight="true" x14ac:dyDescent="0.2">
      <c r="B353" s="397"/>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1813" t="s">
        <v>139</v>
      </c>
      <c r="BB353" s="163" t="s">
        <v>49</v>
      </c>
      <c r="BC353" s="1053" t="s">
        <v>35</v>
      </c>
      <c r="BD353" s="1073" t="s">
        <v>35</v>
      </c>
      <c r="BE353" s="1073" t="s">
        <v>35</v>
      </c>
      <c r="BF353" s="1073" t="s">
        <v>35</v>
      </c>
      <c r="BG353" s="1093" t="s">
        <v>35</v>
      </c>
      <c r="BH353" s="1112" t="s">
        <v>35</v>
      </c>
      <c r="BI353" s="1073" t="s">
        <v>35</v>
      </c>
      <c r="BJ353" s="1073" t="s">
        <v>35</v>
      </c>
      <c r="BK353" s="1073" t="s">
        <v>35</v>
      </c>
      <c r="BL353" s="1093" t="s">
        <v>35</v>
      </c>
      <c r="BM353" s="1112" t="s">
        <v>35</v>
      </c>
      <c r="BN353" s="1073" t="s">
        <v>35</v>
      </c>
      <c r="BO353" s="1073" t="s">
        <v>35</v>
      </c>
      <c r="BP353" s="1073" t="s">
        <v>35</v>
      </c>
      <c r="BQ353" s="1093" t="s">
        <v>35</v>
      </c>
      <c r="BR353" s="1112" t="s">
        <v>35</v>
      </c>
      <c r="BS353" s="1073" t="s">
        <v>35</v>
      </c>
      <c r="BT353" s="1073" t="s">
        <v>35</v>
      </c>
      <c r="BU353" s="1073" t="s">
        <v>35</v>
      </c>
      <c r="BV353" s="1073" t="s">
        <v>35</v>
      </c>
      <c r="BW353" s="1073" t="s">
        <v>35</v>
      </c>
      <c r="BX353" s="1073" t="s">
        <v>35</v>
      </c>
      <c r="BY353" s="1131" t="s">
        <v>35</v>
      </c>
      <c r="BZ353" s="1131" t="s">
        <v>35</v>
      </c>
      <c r="CA353" s="1131" t="s">
        <v>35</v>
      </c>
      <c r="CB353" s="1131" t="s">
        <v>35</v>
      </c>
      <c r="CC353" s="1131" t="s">
        <v>35</v>
      </c>
      <c r="CD353" s="1131" t="s">
        <v>35</v>
      </c>
      <c r="CE353" s="1131" t="s">
        <v>35</v>
      </c>
      <c r="CF353" s="1131" t="s">
        <v>35</v>
      </c>
      <c r="CG353" s="1506"/>
      <c r="CH353" s="1506"/>
      <c r="CI353" s="1506"/>
      <c r="CJ353" s="1506"/>
      <c r="CK353" s="1506"/>
      <c r="CL353" s="1506"/>
      <c r="CM353" s="1506"/>
      <c r="CN353" s="1506"/>
      <c r="CO353" s="1506"/>
      <c r="CP353" s="1506"/>
      <c r="CQ353" s="1506"/>
      <c r="CR353" s="1506"/>
      <c r="CS353" s="1506"/>
      <c r="CT353" s="1506"/>
      <c r="CU353" s="1506"/>
      <c r="CV353" s="1506"/>
      <c r="CW353" s="1506"/>
      <c r="CX353" s="1506"/>
      <c r="CY353" s="1506"/>
      <c r="CZ353" s="1506"/>
    </row>
    <row r="354" s="398" customFormat="true" ht="15" customHeight="true" x14ac:dyDescent="0.2">
      <c r="B354" s="397"/>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1823"/>
      <c r="BB354" s="164" t="s">
        <v>48</v>
      </c>
      <c r="BC354" s="1054" t="s">
        <v>35</v>
      </c>
      <c r="BD354" s="1074" t="s">
        <v>35</v>
      </c>
      <c r="BE354" s="1074" t="s">
        <v>35</v>
      </c>
      <c r="BF354" s="1074" t="s">
        <v>35</v>
      </c>
      <c r="BG354" s="1094" t="s">
        <v>35</v>
      </c>
      <c r="BH354" s="1113" t="s">
        <v>35</v>
      </c>
      <c r="BI354" s="1074" t="s">
        <v>35</v>
      </c>
      <c r="BJ354" s="1074" t="s">
        <v>35</v>
      </c>
      <c r="BK354" s="1074" t="s">
        <v>35</v>
      </c>
      <c r="BL354" s="1094" t="s">
        <v>35</v>
      </c>
      <c r="BM354" s="1113" t="s">
        <v>35</v>
      </c>
      <c r="BN354" s="1074" t="s">
        <v>35</v>
      </c>
      <c r="BO354" s="1074" t="s">
        <v>35</v>
      </c>
      <c r="BP354" s="1074" t="s">
        <v>35</v>
      </c>
      <c r="BQ354" s="1094" t="s">
        <v>35</v>
      </c>
      <c r="BR354" s="1113" t="s">
        <v>35</v>
      </c>
      <c r="BS354" s="1074" t="s">
        <v>35</v>
      </c>
      <c r="BT354" s="1074" t="s">
        <v>35</v>
      </c>
      <c r="BU354" s="1074" t="s">
        <v>35</v>
      </c>
      <c r="BV354" s="1074" t="s">
        <v>35</v>
      </c>
      <c r="BW354" s="1074" t="s">
        <v>35</v>
      </c>
      <c r="BX354" s="1074" t="s">
        <v>35</v>
      </c>
      <c r="BY354" s="1132" t="s">
        <v>35</v>
      </c>
      <c r="BZ354" s="1132" t="s">
        <v>35</v>
      </c>
      <c r="CA354" s="1132" t="s">
        <v>35</v>
      </c>
      <c r="CB354" s="1132" t="s">
        <v>35</v>
      </c>
      <c r="CC354" s="1132" t="s">
        <v>35</v>
      </c>
      <c r="CD354" s="1132" t="s">
        <v>35</v>
      </c>
      <c r="CE354" s="1132" t="s">
        <v>35</v>
      </c>
      <c r="CF354" s="1132" t="s">
        <v>35</v>
      </c>
      <c r="CG354" s="1507"/>
      <c r="CH354" s="1507"/>
      <c r="CI354" s="1507"/>
      <c r="CJ354" s="1507"/>
      <c r="CK354" s="1507"/>
      <c r="CL354" s="1507"/>
      <c r="CM354" s="1507"/>
      <c r="CN354" s="1507"/>
      <c r="CO354" s="1507"/>
      <c r="CP354" s="1507"/>
      <c r="CQ354" s="1507"/>
      <c r="CR354" s="1507"/>
      <c r="CS354" s="1507"/>
      <c r="CT354" s="1507"/>
      <c r="CU354" s="1507"/>
      <c r="CV354" s="1507"/>
      <c r="CW354" s="1507"/>
      <c r="CX354" s="1507"/>
      <c r="CY354" s="1507"/>
      <c r="CZ354" s="1507"/>
    </row>
    <row r="355" s="398" customFormat="true" ht="15" customHeight="true" x14ac:dyDescent="0.2">
      <c r="B355" s="397"/>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0"/>
      <c r="BD355" s="310"/>
      <c r="BE355" s="310"/>
      <c r="BF355" s="310"/>
      <c r="BG355" s="310"/>
      <c r="BH355" s="310"/>
      <c r="BI355" s="310"/>
      <c r="BJ355" s="310"/>
      <c r="BK355" s="310"/>
      <c r="BL355" s="310"/>
      <c r="BM355" s="310"/>
      <c r="BN355" s="310"/>
      <c r="BO355" s="310"/>
      <c r="BP355" s="310"/>
      <c r="BQ355" s="310"/>
      <c r="BR355" s="310"/>
      <c r="BS355" s="310"/>
      <c r="BT355" s="310"/>
      <c r="BU355" s="310"/>
      <c r="BV355" s="310"/>
      <c r="BW355" s="310"/>
      <c r="BX355" s="310"/>
      <c r="BY355" s="310"/>
      <c r="BZ355" s="311"/>
      <c r="CA355" s="311"/>
      <c r="CB355" s="311"/>
      <c r="CC355" s="311"/>
      <c r="CD355" s="311"/>
      <c r="CE355" s="311"/>
      <c r="CF355" s="311"/>
      <c r="CG355" s="311"/>
      <c r="CH355" s="311"/>
      <c r="CI355" s="311"/>
      <c r="CJ355" s="311"/>
      <c r="CK355" s="311"/>
      <c r="CL355" s="311"/>
      <c r="CM355" s="311"/>
      <c r="CN355" s="311"/>
      <c r="CO355" s="311"/>
      <c r="CP355" s="311"/>
      <c r="CQ355" s="311"/>
      <c r="CR355" s="311"/>
      <c r="CS355" s="311"/>
      <c r="CT355" s="311"/>
      <c r="CU355" s="311"/>
      <c r="CV355" s="311"/>
      <c r="CW355" s="311"/>
      <c r="CX355" s="311"/>
      <c r="CY355" s="311"/>
      <c r="CZ355" s="311"/>
    </row>
    <row r="356" s="398" customFormat="true" ht="15" customHeight="true" x14ac:dyDescent="0.2">
      <c r="B356" s="397"/>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398" customFormat="true" ht="15" customHeight="true" x14ac:dyDescent="0.2">
      <c r="B390" s="397"/>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398" customFormat="true" ht="15" customHeight="true" x14ac:dyDescent="0.2">
      <c r="B391" s="397"/>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398" customFormat="true" ht="15" customHeight="true" x14ac:dyDescent="0.2">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398" customFormat="true" ht="15" customHeight="true" x14ac:dyDescent="0.2">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398" customFormat="true" ht="15" customHeight="true" x14ac:dyDescent="0.2">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398" customFormat="true" ht="15" customHeight="true" x14ac:dyDescent="0.2">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398" customFormat="true" ht="15" customHeight="true" x14ac:dyDescent="0.2">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398" customFormat="true" ht="15" customHeight="true" x14ac:dyDescent="0.2">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398" customFormat="true" ht="15" customHeight="true" x14ac:dyDescent="0.2">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7" customFormat="true" ht="15" customHeight="true" x14ac:dyDescent="0.25">
      <c r="A399" s="136"/>
      <c r="B399" s="136"/>
      <c r="C399" s="1676" t="s">
        <v>129</v>
      </c>
      <c r="D399" s="1677"/>
      <c r="E399" s="1677"/>
      <c r="F399" s="1677"/>
      <c r="G399" s="136"/>
      <c r="H399" s="1681" t="s">
        <v>130</v>
      </c>
      <c r="I399" s="1682"/>
      <c r="J399" s="1682"/>
      <c r="K399" s="1682"/>
      <c r="M399" s="1681" t="s">
        <v>131</v>
      </c>
      <c r="N399" s="1682"/>
      <c r="O399" s="1682"/>
      <c r="P399" s="1682"/>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1683" t="s">
        <v>203</v>
      </c>
      <c r="D400" s="1684"/>
      <c r="E400" s="1684"/>
      <c r="H400" s="1685" t="s">
        <v>203</v>
      </c>
      <c r="I400" s="1684"/>
      <c r="J400" s="1684"/>
      <c r="M400" s="1686" t="s">
        <v>203</v>
      </c>
      <c r="N400" s="1684"/>
      <c r="O400" s="1684"/>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7"/>
      <c r="BB400" s="136"/>
      <c r="BC400" s="417"/>
      <c r="BD400" s="417"/>
      <c r="BE400" s="417"/>
      <c r="BF400" s="417"/>
      <c r="BG400" s="417"/>
      <c r="BH400" s="417"/>
      <c r="BI400" s="417"/>
      <c r="BJ400" s="417"/>
      <c r="BK400" s="417"/>
      <c r="BL400" s="417"/>
      <c r="BM400" s="417"/>
      <c r="BN400" s="417"/>
      <c r="BO400" s="417"/>
      <c r="BP400" s="417"/>
      <c r="BQ400" s="417"/>
      <c r="BR400" s="417"/>
      <c r="BS400" s="417"/>
      <c r="BT400" s="417"/>
      <c r="BU400" s="417"/>
      <c r="BV400" s="417"/>
      <c r="BW400" s="417"/>
      <c r="BX400" s="417"/>
      <c r="BY400" s="417"/>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1687"/>
      <c r="D401" s="1684"/>
      <c r="E401" s="418" t="s">
        <v>204</v>
      </c>
      <c r="H401" s="1687"/>
      <c r="I401" s="1684"/>
      <c r="J401" s="419" t="s">
        <v>204</v>
      </c>
      <c r="M401" s="1687"/>
      <c r="N401" s="1684"/>
      <c r="O401" s="420" t="s">
        <v>204</v>
      </c>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7"/>
      <c r="BB401" s="136"/>
      <c r="BC401" s="417"/>
      <c r="BD401" s="417"/>
      <c r="BE401" s="417"/>
      <c r="BF401" s="417"/>
      <c r="BG401" s="417"/>
      <c r="BH401" s="417"/>
      <c r="BI401" s="417"/>
      <c r="BJ401" s="417"/>
      <c r="BK401" s="417"/>
      <c r="BL401" s="417"/>
      <c r="BM401" s="417"/>
      <c r="BN401" s="417"/>
      <c r="BO401" s="417"/>
      <c r="BP401" s="417"/>
      <c r="BQ401" s="417"/>
      <c r="BR401" s="417"/>
      <c r="BS401" s="417"/>
      <c r="BT401" s="417"/>
      <c r="BU401" s="417"/>
      <c r="BV401" s="417"/>
      <c r="BW401" s="417"/>
      <c r="BX401" s="417"/>
      <c r="BY401" s="417"/>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1688" t="s">
        <v>136</v>
      </c>
      <c r="C402" s="1684"/>
      <c r="D402" s="1684"/>
      <c r="E402" s="421" t="s">
        <v>205</v>
      </c>
      <c r="H402" s="1684"/>
      <c r="I402" s="1684"/>
      <c r="J402" s="422" t="s">
        <v>205</v>
      </c>
      <c r="M402" s="1684"/>
      <c r="N402" s="1684"/>
      <c r="O402" s="423" t="s">
        <v>205</v>
      </c>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7"/>
      <c r="BB402" s="136"/>
      <c r="BC402" s="417"/>
      <c r="BD402" s="417"/>
      <c r="BE402" s="417"/>
      <c r="BF402" s="417"/>
      <c r="BG402" s="417"/>
      <c r="BH402" s="417"/>
      <c r="BI402" s="417"/>
      <c r="BJ402" s="417"/>
      <c r="BK402" s="417"/>
      <c r="BL402" s="417"/>
      <c r="BM402" s="417"/>
      <c r="BN402" s="417"/>
      <c r="BO402" s="417"/>
      <c r="BP402" s="417"/>
      <c r="BQ402" s="417"/>
      <c r="BR402" s="417"/>
      <c r="BS402" s="417"/>
      <c r="BT402" s="417"/>
      <c r="BU402" s="417"/>
      <c r="BV402" s="417"/>
      <c r="BW402" s="417"/>
      <c r="BX402" s="417"/>
      <c r="BY402" s="417"/>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1684"/>
      <c r="C403" s="1656" t="s">
        <v>206</v>
      </c>
      <c r="D403" s="1640"/>
      <c r="E403" s="462">
        <v>0.7924466569703168</v>
      </c>
      <c r="F403" s="445"/>
      <c r="G403" s="445"/>
      <c r="H403" s="1658" t="s">
        <v>207</v>
      </c>
      <c r="I403" s="1640"/>
      <c r="J403" s="463">
        <v>0.76563753738525042</v>
      </c>
      <c r="K403" s="445"/>
      <c r="L403" s="445"/>
      <c r="M403" s="1657" t="s">
        <v>208</v>
      </c>
      <c r="N403" s="1640"/>
      <c r="O403" s="464">
        <v>0.81276156069157879</v>
      </c>
      <c r="P403" s="445"/>
      <c r="Q403" s="445"/>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7"/>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1684"/>
      <c r="C404" s="1649" t="s">
        <v>209</v>
      </c>
      <c r="D404" s="1640"/>
      <c r="E404" s="465">
        <v>0.77795629182278514</v>
      </c>
      <c r="F404" s="445"/>
      <c r="G404" s="445"/>
      <c r="H404" s="1655" t="s">
        <v>208</v>
      </c>
      <c r="I404" s="1640"/>
      <c r="J404" s="466">
        <v>0.71376051431156506</v>
      </c>
      <c r="K404" s="445"/>
      <c r="L404" s="445"/>
      <c r="M404" s="1650" t="s">
        <v>206</v>
      </c>
      <c r="N404" s="1640"/>
      <c r="O404" s="467">
        <v>0.78022850580958703</v>
      </c>
      <c r="P404" s="445"/>
      <c r="Q404" s="445"/>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7"/>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1684"/>
      <c r="C405" s="1649" t="s">
        <v>208</v>
      </c>
      <c r="D405" s="1640"/>
      <c r="E405" s="465">
        <v>0.75497698605617369</v>
      </c>
      <c r="F405" s="445"/>
      <c r="G405" s="445"/>
      <c r="H405" s="1655" t="s">
        <v>206</v>
      </c>
      <c r="I405" s="1640"/>
      <c r="J405" s="466">
        <v>0.68585507470652829</v>
      </c>
      <c r="K405" s="445"/>
      <c r="L405" s="445"/>
      <c r="M405" s="1650" t="s">
        <v>209</v>
      </c>
      <c r="N405" s="1640"/>
      <c r="O405" s="467">
        <v>0.77715631508436167</v>
      </c>
      <c r="P405" s="445"/>
      <c r="Q405" s="445"/>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7"/>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1684"/>
      <c r="C406" s="1649" t="s">
        <v>207</v>
      </c>
      <c r="D406" s="1640"/>
      <c r="E406" s="465">
        <v>0.74250419493745823</v>
      </c>
      <c r="F406" s="445"/>
      <c r="G406" s="445"/>
      <c r="H406" s="1655" t="s">
        <v>210</v>
      </c>
      <c r="I406" s="1640"/>
      <c r="J406" s="466">
        <v>-0.67547835596825623</v>
      </c>
      <c r="K406" s="445"/>
      <c r="L406" s="445"/>
      <c r="M406" s="1650" t="s">
        <v>211</v>
      </c>
      <c r="N406" s="1640"/>
      <c r="O406" s="467">
        <v>-0.71343987270001996</v>
      </c>
      <c r="P406" s="445"/>
      <c r="Q406" s="445"/>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7"/>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1684"/>
      <c r="C407" s="1649" t="s">
        <v>211</v>
      </c>
      <c r="D407" s="1640"/>
      <c r="E407" s="465">
        <v>-0.69650504838588378</v>
      </c>
      <c r="F407" s="445"/>
      <c r="G407" s="445"/>
      <c r="H407" s="1655" t="s">
        <v>209</v>
      </c>
      <c r="I407" s="1640"/>
      <c r="J407" s="466">
        <v>0.6747322774514859</v>
      </c>
      <c r="K407" s="445"/>
      <c r="L407" s="445"/>
      <c r="M407" s="1650" t="s">
        <v>207</v>
      </c>
      <c r="N407" s="1640"/>
      <c r="O407" s="467">
        <v>0.68691732733970123</v>
      </c>
      <c r="P407" s="445"/>
      <c r="Q407" s="445"/>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7"/>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1684"/>
      <c r="C408" s="1649" t="s">
        <v>212</v>
      </c>
      <c r="D408" s="1640"/>
      <c r="E408" s="465">
        <v>-0.65908630473847374</v>
      </c>
      <c r="F408" s="445"/>
      <c r="G408" s="445"/>
      <c r="H408" s="1655" t="s">
        <v>212</v>
      </c>
      <c r="I408" s="1640"/>
      <c r="J408" s="466">
        <v>-0.53397761438038438</v>
      </c>
      <c r="K408" s="445"/>
      <c r="L408" s="445"/>
      <c r="M408" s="1650" t="s">
        <v>212</v>
      </c>
      <c r="N408" s="1640"/>
      <c r="O408" s="467">
        <v>-0.68046609439369599</v>
      </c>
      <c r="P408" s="445"/>
      <c r="Q408" s="445"/>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7"/>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1684"/>
      <c r="C409" s="1649" t="s">
        <v>213</v>
      </c>
      <c r="D409" s="1640"/>
      <c r="E409" s="465">
        <v>0.59988084083577742</v>
      </c>
      <c r="F409" s="445"/>
      <c r="G409" s="445"/>
      <c r="H409" s="1655" t="s">
        <v>214</v>
      </c>
      <c r="I409" s="1640"/>
      <c r="J409" s="466">
        <v>0.46996972964032474</v>
      </c>
      <c r="K409" s="445"/>
      <c r="L409" s="445"/>
      <c r="M409" s="1650" t="s">
        <v>213</v>
      </c>
      <c r="N409" s="1640"/>
      <c r="O409" s="467">
        <v>0.56732759158737844</v>
      </c>
      <c r="P409" s="445"/>
      <c r="Q409" s="445"/>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7"/>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1684"/>
      <c r="C410" s="1649" t="s">
        <v>210</v>
      </c>
      <c r="D410" s="1640"/>
      <c r="E410" s="465">
        <v>-0.54427752848605204</v>
      </c>
      <c r="F410" s="445"/>
      <c r="G410" s="445"/>
      <c r="H410" s="1655" t="s">
        <v>213</v>
      </c>
      <c r="I410" s="1640"/>
      <c r="J410" s="466">
        <v>0.45968040571344421</v>
      </c>
      <c r="K410" s="445"/>
      <c r="L410" s="445"/>
      <c r="M410" s="1650" t="s">
        <v>215</v>
      </c>
      <c r="N410" s="1640"/>
      <c r="O410" s="467">
        <v>-0.40346533734445389</v>
      </c>
      <c r="P410" s="445"/>
      <c r="Q410" s="445"/>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7"/>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1684"/>
      <c r="C411" s="1649" t="s">
        <v>216</v>
      </c>
      <c r="D411" s="1640"/>
      <c r="E411" s="465">
        <v>0.47000860438632847</v>
      </c>
      <c r="F411" s="445"/>
      <c r="G411" s="445"/>
      <c r="H411" s="1655" t="s">
        <v>216</v>
      </c>
      <c r="I411" s="1640"/>
      <c r="J411" s="466">
        <v>0.44901261426003497</v>
      </c>
      <c r="K411" s="445"/>
      <c r="L411" s="445"/>
      <c r="M411" s="1650" t="s">
        <v>216</v>
      </c>
      <c r="N411" s="1640"/>
      <c r="O411" s="467">
        <v>0.40237825910280206</v>
      </c>
      <c r="P411" s="445"/>
      <c r="Q411" s="445"/>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7"/>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1684"/>
      <c r="C412" s="1649" t="s">
        <v>214</v>
      </c>
      <c r="D412" s="1640"/>
      <c r="E412" s="465">
        <v>0.44150122488120686</v>
      </c>
      <c r="F412" s="445"/>
      <c r="G412" s="445"/>
      <c r="H412" s="1655" t="s">
        <v>217</v>
      </c>
      <c r="I412" s="1640"/>
      <c r="J412" s="466">
        <v>0.4470847555063025</v>
      </c>
      <c r="K412" s="445"/>
      <c r="L412" s="445"/>
      <c r="M412" s="1650" t="s">
        <v>218</v>
      </c>
      <c r="N412" s="1640"/>
      <c r="O412" s="467">
        <v>0.35266258716749183</v>
      </c>
      <c r="P412" s="445"/>
      <c r="Q412" s="445"/>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7"/>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1684"/>
      <c r="C413" s="1649" t="s">
        <v>215</v>
      </c>
      <c r="D413" s="1640"/>
      <c r="E413" s="465">
        <v>-0.41926046621805113</v>
      </c>
      <c r="F413" s="445"/>
      <c r="G413" s="445"/>
      <c r="H413" s="1655" t="s">
        <v>219</v>
      </c>
      <c r="I413" s="1640"/>
      <c r="J413" s="466">
        <v>-0.44622343756828581</v>
      </c>
      <c r="K413" s="445"/>
      <c r="L413" s="445"/>
      <c r="M413" s="1650" t="s">
        <v>214</v>
      </c>
      <c r="N413" s="1640"/>
      <c r="O413" s="467">
        <v>0.35070665187103239</v>
      </c>
      <c r="P413" s="445"/>
      <c r="Q413" s="445"/>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7"/>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1684"/>
      <c r="C414" s="1649" t="s">
        <v>217</v>
      </c>
      <c r="D414" s="1640"/>
      <c r="E414" s="465">
        <v>0.4042440224006823</v>
      </c>
      <c r="F414" s="445"/>
      <c r="G414" s="445"/>
      <c r="H414" s="1655" t="s">
        <v>220</v>
      </c>
      <c r="I414" s="1640"/>
      <c r="J414" s="466">
        <v>0.41613623825288537</v>
      </c>
      <c r="K414" s="445"/>
      <c r="L414" s="445"/>
      <c r="M414" s="1650" t="s">
        <v>210</v>
      </c>
      <c r="N414" s="1640"/>
      <c r="O414" s="467">
        <v>-0.34086645549370514</v>
      </c>
      <c r="P414" s="445"/>
      <c r="Q414" s="445"/>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7"/>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1684"/>
      <c r="C415" s="1649" t="s">
        <v>221</v>
      </c>
      <c r="D415" s="1640"/>
      <c r="E415" s="465">
        <v>0.3677436995379843</v>
      </c>
      <c r="F415" s="445"/>
      <c r="G415" s="445"/>
      <c r="H415" s="1655" t="s">
        <v>211</v>
      </c>
      <c r="I415" s="1640"/>
      <c r="J415" s="466">
        <v>-0.40589143026311203</v>
      </c>
      <c r="K415" s="445"/>
      <c r="L415" s="445"/>
      <c r="M415" s="1650" t="s">
        <v>217</v>
      </c>
      <c r="N415" s="1640"/>
      <c r="O415" s="467">
        <v>0.32954615532341908</v>
      </c>
      <c r="P415" s="445"/>
      <c r="Q415" s="445"/>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7"/>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1684"/>
      <c r="C416" s="1649" t="s">
        <v>222</v>
      </c>
      <c r="D416" s="1640"/>
      <c r="E416" s="465">
        <v>0.33218276900818222</v>
      </c>
      <c r="F416" s="445"/>
      <c r="G416" s="445"/>
      <c r="H416" s="1655" t="s">
        <v>223</v>
      </c>
      <c r="I416" s="1640"/>
      <c r="J416" s="466">
        <v>0.38525600201494664</v>
      </c>
      <c r="K416" s="445"/>
      <c r="L416" s="445"/>
      <c r="M416" s="1650" t="s">
        <v>224</v>
      </c>
      <c r="N416" s="1640"/>
      <c r="O416" s="467">
        <v>0.32221231028872604</v>
      </c>
      <c r="P416" s="445"/>
      <c r="Q416" s="445"/>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7"/>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1684"/>
      <c r="C417" s="1649" t="s">
        <v>220</v>
      </c>
      <c r="D417" s="1640"/>
      <c r="E417" s="465">
        <v>0.3315545316902328</v>
      </c>
      <c r="F417" s="445"/>
      <c r="G417" s="445"/>
      <c r="H417" s="1655" t="s">
        <v>215</v>
      </c>
      <c r="I417" s="1640"/>
      <c r="J417" s="466">
        <v>-0.32639554487129474</v>
      </c>
      <c r="K417" s="445"/>
      <c r="L417" s="445"/>
      <c r="M417" s="1650" t="s">
        <v>225</v>
      </c>
      <c r="N417" s="1640"/>
      <c r="O417" s="467">
        <v>0.31533181926976395</v>
      </c>
      <c r="P417" s="445"/>
      <c r="Q417" s="445"/>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7"/>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1684"/>
      <c r="C418" s="1649" t="s">
        <v>226</v>
      </c>
      <c r="D418" s="1640"/>
      <c r="E418" s="465">
        <v>0.29387409638075335</v>
      </c>
      <c r="F418" s="445"/>
      <c r="G418" s="445"/>
      <c r="H418" s="1655" t="s">
        <v>221</v>
      </c>
      <c r="I418" s="1640"/>
      <c r="J418" s="466">
        <v>0.31594972203729282</v>
      </c>
      <c r="K418" s="445"/>
      <c r="L418" s="445"/>
      <c r="M418" s="1650" t="s">
        <v>227</v>
      </c>
      <c r="N418" s="1640"/>
      <c r="O418" s="467">
        <v>0.29981470200473809</v>
      </c>
      <c r="P418" s="445"/>
      <c r="Q418" s="445"/>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7"/>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1684"/>
      <c r="C419" s="1649" t="s">
        <v>223</v>
      </c>
      <c r="D419" s="1640"/>
      <c r="E419" s="465">
        <v>0.29230934522626623</v>
      </c>
      <c r="F419" s="445"/>
      <c r="G419" s="445"/>
      <c r="H419" s="1655" t="s">
        <v>228</v>
      </c>
      <c r="I419" s="1640"/>
      <c r="J419" s="466">
        <v>0.31494060353403763</v>
      </c>
      <c r="K419" s="445"/>
      <c r="L419" s="445"/>
      <c r="M419" s="1650" t="s">
        <v>222</v>
      </c>
      <c r="N419" s="1640"/>
      <c r="O419" s="467">
        <v>0.27516199824622917</v>
      </c>
      <c r="P419" s="445"/>
      <c r="Q419" s="445"/>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7"/>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1684"/>
      <c r="C420" s="1649" t="s">
        <v>229</v>
      </c>
      <c r="D420" s="1640"/>
      <c r="E420" s="465">
        <v>-0.28231801870922096</v>
      </c>
      <c r="F420" s="445"/>
      <c r="G420" s="445"/>
      <c r="H420" s="1655" t="s">
        <v>226</v>
      </c>
      <c r="I420" s="1640"/>
      <c r="J420" s="466">
        <v>0.30741024367787861</v>
      </c>
      <c r="K420" s="445"/>
      <c r="L420" s="445"/>
      <c r="M420" s="1650" t="s">
        <v>226</v>
      </c>
      <c r="N420" s="1640"/>
      <c r="O420" s="467">
        <v>0.244619636048131</v>
      </c>
      <c r="P420" s="445"/>
      <c r="Q420" s="445"/>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7"/>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1684"/>
      <c r="C421" s="1649" t="s">
        <v>230</v>
      </c>
      <c r="D421" s="1640"/>
      <c r="E421" s="465">
        <v>0.26838581510428339</v>
      </c>
      <c r="F421" s="445"/>
      <c r="G421" s="445"/>
      <c r="H421" s="1655" t="s">
        <v>222</v>
      </c>
      <c r="I421" s="1640"/>
      <c r="J421" s="466">
        <v>0.29732339210093572</v>
      </c>
      <c r="K421" s="445"/>
      <c r="L421" s="445"/>
      <c r="M421" s="1650" t="s">
        <v>229</v>
      </c>
      <c r="N421" s="1640"/>
      <c r="O421" s="467">
        <v>-0.24167161227367162</v>
      </c>
      <c r="P421" s="445"/>
      <c r="Q421" s="445"/>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7"/>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1684"/>
      <c r="C422" s="1649" t="s">
        <v>231</v>
      </c>
      <c r="D422" s="1640"/>
      <c r="E422" s="465">
        <v>0.22229345319728394</v>
      </c>
      <c r="F422" s="445"/>
      <c r="G422" s="445"/>
      <c r="H422" s="1655" t="s">
        <v>230</v>
      </c>
      <c r="I422" s="1640"/>
      <c r="J422" s="466">
        <v>0.27446963002097136</v>
      </c>
      <c r="K422" s="445"/>
      <c r="L422" s="445"/>
      <c r="M422" s="1650" t="s">
        <v>221</v>
      </c>
      <c r="N422" s="1640"/>
      <c r="O422" s="467">
        <v>0.19330036998705935</v>
      </c>
      <c r="P422" s="445"/>
      <c r="Q422" s="445"/>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7"/>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1684"/>
      <c r="C423" s="1649" t="s">
        <v>228</v>
      </c>
      <c r="D423" s="1640"/>
      <c r="E423" s="465">
        <v>0.213394002500293</v>
      </c>
      <c r="F423" s="445"/>
      <c r="G423" s="445"/>
      <c r="H423" s="1655" t="s">
        <v>231</v>
      </c>
      <c r="I423" s="1640"/>
      <c r="J423" s="466">
        <v>0.22862739415669989</v>
      </c>
      <c r="K423" s="445"/>
      <c r="L423" s="445"/>
      <c r="M423" s="1650" t="s">
        <v>220</v>
      </c>
      <c r="N423" s="1640"/>
      <c r="O423" s="467">
        <v>0.17660720385206605</v>
      </c>
      <c r="P423" s="445"/>
      <c r="Q423" s="445"/>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7"/>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1684"/>
      <c r="C424" s="1649" t="s">
        <v>218</v>
      </c>
      <c r="D424" s="1640"/>
      <c r="E424" s="465">
        <v>0.19961588816004264</v>
      </c>
      <c r="F424" s="445"/>
      <c r="G424" s="445"/>
      <c r="H424" s="1655" t="s">
        <v>232</v>
      </c>
      <c r="I424" s="1640"/>
      <c r="J424" s="466">
        <v>-0.22525565058011351</v>
      </c>
      <c r="K424" s="445"/>
      <c r="L424" s="445"/>
      <c r="M424" s="1650" t="s">
        <v>230</v>
      </c>
      <c r="N424" s="1640"/>
      <c r="O424" s="467">
        <v>0.1677547416796383</v>
      </c>
      <c r="P424" s="445"/>
      <c r="Q424" s="445"/>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7"/>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1684"/>
      <c r="C425" s="1649" t="s">
        <v>225</v>
      </c>
      <c r="D425" s="1640"/>
      <c r="E425" s="465">
        <v>0.18565827195518067</v>
      </c>
      <c r="F425" s="445"/>
      <c r="G425" s="445"/>
      <c r="H425" s="1655" t="s">
        <v>229</v>
      </c>
      <c r="I425" s="1640"/>
      <c r="J425" s="466">
        <v>-0.199507732124172</v>
      </c>
      <c r="K425" s="445"/>
      <c r="L425" s="445"/>
      <c r="M425" s="1650" t="s">
        <v>233</v>
      </c>
      <c r="N425" s="1640"/>
      <c r="O425" s="467">
        <v>0.16738755969111749</v>
      </c>
      <c r="P425" s="445"/>
      <c r="Q425" s="445"/>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7"/>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1684"/>
      <c r="C426" s="1649" t="s">
        <v>232</v>
      </c>
      <c r="D426" s="1640"/>
      <c r="E426" s="465">
        <v>-0.18115973182063957</v>
      </c>
      <c r="F426" s="445"/>
      <c r="G426" s="445"/>
      <c r="H426" s="1655" t="s">
        <v>234</v>
      </c>
      <c r="I426" s="1640"/>
      <c r="J426" s="466">
        <v>-0.18278063010080187</v>
      </c>
      <c r="K426" s="445"/>
      <c r="L426" s="445"/>
      <c r="M426" s="1650" t="s">
        <v>231</v>
      </c>
      <c r="N426" s="1640"/>
      <c r="O426" s="467">
        <v>0.15828529238739006</v>
      </c>
      <c r="P426" s="445"/>
      <c r="Q426" s="445"/>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7"/>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1684"/>
      <c r="C427" s="1649" t="s">
        <v>235</v>
      </c>
      <c r="D427" s="1640"/>
      <c r="E427" s="465">
        <v>0.17594205474393645</v>
      </c>
      <c r="F427" s="445"/>
      <c r="G427" s="445"/>
      <c r="H427" s="1655" t="s">
        <v>236</v>
      </c>
      <c r="I427" s="1640"/>
      <c r="J427" s="466">
        <v>0.16474121678201809</v>
      </c>
      <c r="K427" s="445"/>
      <c r="L427" s="445"/>
      <c r="M427" s="1650" t="s">
        <v>237</v>
      </c>
      <c r="N427" s="1640"/>
      <c r="O427" s="467">
        <v>0.15564393790172171</v>
      </c>
      <c r="P427" s="445"/>
      <c r="Q427" s="445"/>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7"/>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1684"/>
      <c r="C428" s="1649" t="s">
        <v>224</v>
      </c>
      <c r="D428" s="1640"/>
      <c r="E428" s="465">
        <v>0.17267928573433899</v>
      </c>
      <c r="F428" s="445"/>
      <c r="G428" s="445"/>
      <c r="H428" s="1655" t="s">
        <v>237</v>
      </c>
      <c r="I428" s="1640"/>
      <c r="J428" s="466">
        <v>0.15888355504261131</v>
      </c>
      <c r="K428" s="445"/>
      <c r="L428" s="445"/>
      <c r="M428" s="1650" t="s">
        <v>232</v>
      </c>
      <c r="N428" s="1640"/>
      <c r="O428" s="467">
        <v>-0.1460314691610447</v>
      </c>
      <c r="P428" s="445"/>
      <c r="Q428" s="445"/>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7"/>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1684"/>
      <c r="C429" s="1649" t="s">
        <v>236</v>
      </c>
      <c r="D429" s="1640"/>
      <c r="E429" s="465">
        <v>0.16211691284775259</v>
      </c>
      <c r="F429" s="445"/>
      <c r="G429" s="445"/>
      <c r="H429" s="1655" t="s">
        <v>224</v>
      </c>
      <c r="I429" s="1640"/>
      <c r="J429" s="466">
        <v>-0.12322372351034741</v>
      </c>
      <c r="K429" s="445"/>
      <c r="L429" s="445"/>
      <c r="M429" s="1650" t="s">
        <v>235</v>
      </c>
      <c r="N429" s="1640"/>
      <c r="O429" s="467">
        <v>0.13974081494612187</v>
      </c>
      <c r="P429" s="445"/>
      <c r="Q429" s="445"/>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7"/>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1684"/>
      <c r="C430" s="1649" t="s">
        <v>237</v>
      </c>
      <c r="D430" s="1640"/>
      <c r="E430" s="465">
        <v>0.16155027963280957</v>
      </c>
      <c r="F430" s="445"/>
      <c r="G430" s="445"/>
      <c r="H430" s="1655" t="s">
        <v>235</v>
      </c>
      <c r="I430" s="1640"/>
      <c r="J430" s="466">
        <v>0.12205590642104711</v>
      </c>
      <c r="K430" s="445"/>
      <c r="L430" s="445"/>
      <c r="M430" s="1650" t="s">
        <v>228</v>
      </c>
      <c r="N430" s="1640"/>
      <c r="O430" s="467">
        <v>0.13572657049480458</v>
      </c>
      <c r="P430" s="445"/>
      <c r="Q430" s="445"/>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7"/>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1684"/>
      <c r="C431" s="1649" t="s">
        <v>238</v>
      </c>
      <c r="D431" s="1640"/>
      <c r="E431" s="465">
        <v>0.132914014415732</v>
      </c>
      <c r="F431" s="445"/>
      <c r="G431" s="445"/>
      <c r="H431" s="1655" t="s">
        <v>239</v>
      </c>
      <c r="I431" s="1640"/>
      <c r="J431" s="466">
        <v>-0.12138221272449871</v>
      </c>
      <c r="K431" s="445"/>
      <c r="L431" s="445"/>
      <c r="M431" s="1650" t="s">
        <v>223</v>
      </c>
      <c r="N431" s="1640"/>
      <c r="O431" s="467">
        <v>0.13009600864093498</v>
      </c>
      <c r="P431" s="445"/>
      <c r="Q431" s="445"/>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7"/>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1684"/>
      <c r="C432" s="1649" t="s">
        <v>227</v>
      </c>
      <c r="D432" s="1640"/>
      <c r="E432" s="465">
        <v>0.13005386847251751</v>
      </c>
      <c r="F432" s="445"/>
      <c r="G432" s="445"/>
      <c r="H432" s="1655" t="s">
        <v>240</v>
      </c>
      <c r="I432" s="1640"/>
      <c r="J432" s="466">
        <v>-0.11114680767263228</v>
      </c>
      <c r="K432" s="445"/>
      <c r="L432" s="445"/>
      <c r="M432" s="1650" t="s">
        <v>239</v>
      </c>
      <c r="N432" s="1640"/>
      <c r="O432" s="467">
        <v>0.12799115097304734</v>
      </c>
      <c r="P432" s="445"/>
      <c r="Q432" s="445"/>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7"/>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1684"/>
      <c r="C433" s="1649" t="s">
        <v>233</v>
      </c>
      <c r="D433" s="1640"/>
      <c r="E433" s="465">
        <v>0.10227755022494749</v>
      </c>
      <c r="F433" s="445"/>
      <c r="G433" s="445"/>
      <c r="H433" s="1655" t="s">
        <v>241</v>
      </c>
      <c r="I433" s="1640"/>
      <c r="J433" s="466">
        <v>-9.1390889351919982E-2</v>
      </c>
      <c r="K433" s="445"/>
      <c r="L433" s="445"/>
      <c r="M433" s="1650" t="s">
        <v>238</v>
      </c>
      <c r="N433" s="1640"/>
      <c r="O433" s="467">
        <v>0.11728512451214479</v>
      </c>
      <c r="P433" s="445"/>
      <c r="Q433" s="445"/>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7"/>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1684"/>
      <c r="C434" s="1649" t="s">
        <v>234</v>
      </c>
      <c r="D434" s="1640"/>
      <c r="E434" s="465">
        <v>-8.998551360167599E-2</v>
      </c>
      <c r="F434" s="445"/>
      <c r="G434" s="445"/>
      <c r="H434" s="1655" t="s">
        <v>242</v>
      </c>
      <c r="I434" s="1640"/>
      <c r="J434" s="466">
        <v>7.7018101195478583E-2</v>
      </c>
      <c r="K434" s="445"/>
      <c r="L434" s="445"/>
      <c r="M434" s="1650" t="s">
        <v>243</v>
      </c>
      <c r="N434" s="1640"/>
      <c r="O434" s="467">
        <v>0.10570096385821448</v>
      </c>
      <c r="P434" s="445"/>
      <c r="Q434" s="445"/>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7"/>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1684"/>
      <c r="C435" s="1649" t="s">
        <v>244</v>
      </c>
      <c r="D435" s="1640"/>
      <c r="E435" s="465">
        <v>-8.528340020814057E-2</v>
      </c>
      <c r="F435" s="445"/>
      <c r="G435" s="445"/>
      <c r="H435" s="1655" t="s">
        <v>244</v>
      </c>
      <c r="I435" s="1640"/>
      <c r="J435" s="466">
        <v>-7.2013195841010597E-2</v>
      </c>
      <c r="K435" s="445"/>
      <c r="L435" s="445"/>
      <c r="M435" s="1650" t="s">
        <v>240</v>
      </c>
      <c r="N435" s="1640"/>
      <c r="O435" s="467">
        <v>9.231978165880568E-2</v>
      </c>
      <c r="P435" s="445"/>
      <c r="Q435" s="445"/>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7"/>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1684"/>
      <c r="C436" s="1649" t="s">
        <v>242</v>
      </c>
      <c r="D436" s="1640"/>
      <c r="E436" s="465">
        <v>7.2617270528228514E-2</v>
      </c>
      <c r="F436" s="445"/>
      <c r="G436" s="445"/>
      <c r="H436" s="1655" t="s">
        <v>245</v>
      </c>
      <c r="I436" s="1640"/>
      <c r="J436" s="466">
        <v>-6.7410589777420871E-2</v>
      </c>
      <c r="K436" s="445"/>
      <c r="L436" s="445"/>
      <c r="M436" s="1650" t="s">
        <v>236</v>
      </c>
      <c r="N436" s="1640"/>
      <c r="O436" s="467">
        <v>8.8769665576270876E-2</v>
      </c>
      <c r="P436" s="445"/>
      <c r="Q436" s="445"/>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7"/>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1684"/>
      <c r="C437" s="1649" t="s">
        <v>246</v>
      </c>
      <c r="D437" s="1640"/>
      <c r="E437" s="465">
        <v>7.0919947183546272E-2</v>
      </c>
      <c r="F437" s="445"/>
      <c r="G437" s="445"/>
      <c r="H437" s="1655" t="s">
        <v>238</v>
      </c>
      <c r="I437" s="1640"/>
      <c r="J437" s="466">
        <v>6.2826796513478056E-2</v>
      </c>
      <c r="K437" s="445"/>
      <c r="L437" s="445"/>
      <c r="M437" s="1650" t="s">
        <v>247</v>
      </c>
      <c r="N437" s="1640"/>
      <c r="O437" s="467">
        <v>7.6385460464134636E-2</v>
      </c>
      <c r="P437" s="445"/>
      <c r="Q437" s="445"/>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7"/>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1684"/>
      <c r="C438" s="1649" t="s">
        <v>245</v>
      </c>
      <c r="D438" s="1640"/>
      <c r="E438" s="465">
        <v>-6.7061089554291228E-2</v>
      </c>
      <c r="F438" s="445"/>
      <c r="G438" s="445"/>
      <c r="H438" s="1655" t="s">
        <v>248</v>
      </c>
      <c r="I438" s="1640"/>
      <c r="J438" s="466">
        <v>-5.9166512741804948E-2</v>
      </c>
      <c r="K438" s="445"/>
      <c r="L438" s="445"/>
      <c r="M438" s="1650" t="s">
        <v>234</v>
      </c>
      <c r="N438" s="1640"/>
      <c r="O438" s="467">
        <v>-6.9626251725977056E-2</v>
      </c>
      <c r="P438" s="445"/>
      <c r="Q438" s="445"/>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7"/>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1684"/>
      <c r="C439" s="1649" t="s">
        <v>243</v>
      </c>
      <c r="D439" s="1640"/>
      <c r="E439" s="465">
        <v>6.2742597416780538E-2</v>
      </c>
      <c r="F439" s="445"/>
      <c r="G439" s="445"/>
      <c r="H439" s="1655" t="s">
        <v>249</v>
      </c>
      <c r="I439" s="1640"/>
      <c r="J439" s="466">
        <v>-5.8982837617544477E-2</v>
      </c>
      <c r="K439" s="445"/>
      <c r="L439" s="445"/>
      <c r="M439" s="1650" t="s">
        <v>250</v>
      </c>
      <c r="N439" s="1640"/>
      <c r="O439" s="467">
        <v>6.811870239325149E-2</v>
      </c>
      <c r="P439" s="445"/>
      <c r="Q439" s="445"/>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7"/>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1684"/>
      <c r="C440" s="1649" t="s">
        <v>248</v>
      </c>
      <c r="D440" s="1640"/>
      <c r="E440" s="465">
        <v>-6.2637192231750835E-2</v>
      </c>
      <c r="F440" s="445"/>
      <c r="G440" s="445"/>
      <c r="H440" s="1655" t="s">
        <v>251</v>
      </c>
      <c r="I440" s="1640"/>
      <c r="J440" s="466">
        <v>5.8745531103873441E-2</v>
      </c>
      <c r="K440" s="445"/>
      <c r="L440" s="445"/>
      <c r="M440" s="1650" t="s">
        <v>244</v>
      </c>
      <c r="N440" s="1640"/>
      <c r="O440" s="467">
        <v>-5.8854790344436345E-2</v>
      </c>
      <c r="P440" s="445"/>
      <c r="Q440" s="445"/>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7"/>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1684"/>
      <c r="C441" s="1649" t="s">
        <v>247</v>
      </c>
      <c r="D441" s="1640"/>
      <c r="E441" s="465">
        <v>5.4664063033523981E-2</v>
      </c>
      <c r="F441" s="445"/>
      <c r="G441" s="445"/>
      <c r="H441" s="1655" t="s">
        <v>246</v>
      </c>
      <c r="I441" s="1640"/>
      <c r="J441" s="466">
        <v>5.8637918876811808E-2</v>
      </c>
      <c r="K441" s="445"/>
      <c r="L441" s="445"/>
      <c r="M441" s="1650" t="s">
        <v>245</v>
      </c>
      <c r="N441" s="1640"/>
      <c r="O441" s="467">
        <v>-5.626567325712839E-2</v>
      </c>
      <c r="P441" s="445"/>
      <c r="Q441" s="445"/>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7"/>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1684"/>
      <c r="C442" s="1649" t="s">
        <v>251</v>
      </c>
      <c r="D442" s="1640"/>
      <c r="E442" s="465">
        <v>5.2137971507663985E-2</v>
      </c>
      <c r="F442" s="445"/>
      <c r="G442" s="445"/>
      <c r="H442" s="1655" t="s">
        <v>250</v>
      </c>
      <c r="I442" s="1640"/>
      <c r="J442" s="466">
        <v>5.4141334160580992E-2</v>
      </c>
      <c r="K442" s="445"/>
      <c r="L442" s="445"/>
      <c r="M442" s="1650" t="s">
        <v>248</v>
      </c>
      <c r="N442" s="1640"/>
      <c r="O442" s="467">
        <v>-5.5323167903597148E-2</v>
      </c>
      <c r="P442" s="445"/>
      <c r="Q442" s="445"/>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7"/>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1684"/>
      <c r="C443" s="1649" t="s">
        <v>250</v>
      </c>
      <c r="D443" s="1640"/>
      <c r="E443" s="465">
        <v>5.0338119798612684E-2</v>
      </c>
      <c r="F443" s="445"/>
      <c r="G443" s="445"/>
      <c r="H443" s="1655" t="s">
        <v>252</v>
      </c>
      <c r="I443" s="1640"/>
      <c r="J443" s="466">
        <v>-5.4059819194507447E-2</v>
      </c>
      <c r="K443" s="445"/>
      <c r="L443" s="445"/>
      <c r="M443" s="1650" t="s">
        <v>246</v>
      </c>
      <c r="N443" s="1640"/>
      <c r="O443" s="467">
        <v>5.473568456370545E-2</v>
      </c>
      <c r="P443" s="445"/>
      <c r="Q443" s="445"/>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7"/>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1684"/>
      <c r="C444" s="1649" t="s">
        <v>239</v>
      </c>
      <c r="D444" s="1640"/>
      <c r="E444" s="465">
        <v>4.7782028236665032E-2</v>
      </c>
      <c r="F444" s="445"/>
      <c r="G444" s="445"/>
      <c r="H444" s="1655" t="s">
        <v>247</v>
      </c>
      <c r="I444" s="1640"/>
      <c r="J444" s="466">
        <v>-5.1484439927937303E-2</v>
      </c>
      <c r="K444" s="445"/>
      <c r="L444" s="445"/>
      <c r="M444" s="1650" t="s">
        <v>242</v>
      </c>
      <c r="N444" s="1640"/>
      <c r="O444" s="467">
        <v>5.0217948572055277E-2</v>
      </c>
      <c r="P444" s="445"/>
      <c r="Q444" s="445"/>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7"/>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1684"/>
      <c r="C445" s="1649" t="s">
        <v>253</v>
      </c>
      <c r="D445" s="1640"/>
      <c r="E445" s="465">
        <v>-4.2787690236084114E-2</v>
      </c>
      <c r="F445" s="445"/>
      <c r="G445" s="445"/>
      <c r="H445" s="1655" t="s">
        <v>218</v>
      </c>
      <c r="I445" s="1640"/>
      <c r="J445" s="466">
        <v>-5.0498468019431218E-2</v>
      </c>
      <c r="K445" s="445"/>
      <c r="L445" s="445"/>
      <c r="M445" s="1650" t="s">
        <v>253</v>
      </c>
      <c r="N445" s="1640"/>
      <c r="O445" s="467">
        <v>-3.5817849006545895E-2</v>
      </c>
      <c r="P445" s="445"/>
      <c r="Q445" s="445"/>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7"/>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1649" t="s">
        <v>254</v>
      </c>
      <c r="D446" s="1640"/>
      <c r="E446" s="465">
        <v>3.8261632693985949E-2</v>
      </c>
      <c r="F446" s="445"/>
      <c r="G446" s="445"/>
      <c r="H446" s="1655" t="s">
        <v>255</v>
      </c>
      <c r="I446" s="1640"/>
      <c r="J446" s="466">
        <v>4.5174203166132944E-2</v>
      </c>
      <c r="K446" s="445"/>
      <c r="L446" s="445"/>
      <c r="M446" s="1650" t="s">
        <v>254</v>
      </c>
      <c r="N446" s="1640"/>
      <c r="O446" s="467">
        <v>3.4906337456992273E-2</v>
      </c>
      <c r="P446" s="445"/>
      <c r="Q446" s="445"/>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7"/>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1649" t="s">
        <v>255</v>
      </c>
      <c r="D447" s="1640"/>
      <c r="E447" s="465">
        <v>3.4670440904968181E-2</v>
      </c>
      <c r="F447" s="445"/>
      <c r="G447" s="445"/>
      <c r="H447" s="1655" t="s">
        <v>256</v>
      </c>
      <c r="I447" s="1640"/>
      <c r="J447" s="466">
        <v>-4.3154354520030712E-2</v>
      </c>
      <c r="K447" s="445"/>
      <c r="L447" s="445"/>
      <c r="M447" s="1650" t="s">
        <v>219</v>
      </c>
      <c r="N447" s="1640"/>
      <c r="O447" s="467">
        <v>3.4282116440414588E-2</v>
      </c>
      <c r="P447" s="445"/>
      <c r="Q447" s="445"/>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7"/>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1649" t="s">
        <v>257</v>
      </c>
      <c r="D448" s="1640"/>
      <c r="E448" s="465">
        <v>-3.1789443160137168E-2</v>
      </c>
      <c r="F448" s="445"/>
      <c r="G448" s="445"/>
      <c r="H448" s="1655" t="s">
        <v>254</v>
      </c>
      <c r="I448" s="1640"/>
      <c r="J448" s="466">
        <v>3.7375019327466869E-2</v>
      </c>
      <c r="K448" s="445"/>
      <c r="L448" s="445"/>
      <c r="M448" s="1650" t="s">
        <v>255</v>
      </c>
      <c r="N448" s="1640"/>
      <c r="O448" s="467">
        <v>2.2727075700278442E-2</v>
      </c>
      <c r="P448" s="445"/>
      <c r="Q448" s="445"/>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7"/>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1649" t="s">
        <v>258</v>
      </c>
      <c r="D449" s="1640"/>
      <c r="E449" s="465">
        <v>-2.1145625756746288E-2</v>
      </c>
      <c r="F449" s="445"/>
      <c r="G449" s="445"/>
      <c r="H449" s="1655" t="s">
        <v>259</v>
      </c>
      <c r="I449" s="1640"/>
      <c r="J449" s="466">
        <v>-3.3512338363022184E-2</v>
      </c>
      <c r="K449" s="445"/>
      <c r="L449" s="445"/>
      <c r="M449" s="1650" t="s">
        <v>251</v>
      </c>
      <c r="N449" s="1640"/>
      <c r="O449" s="467">
        <v>2.1419748517177793E-2</v>
      </c>
      <c r="P449" s="445"/>
      <c r="Q449" s="445"/>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7"/>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1649" t="s">
        <v>240</v>
      </c>
      <c r="D450" s="1640"/>
      <c r="E450" s="465">
        <v>-1.9693084203304893E-2</v>
      </c>
      <c r="F450" s="445"/>
      <c r="G450" s="445"/>
      <c r="H450" s="1655" t="s">
        <v>258</v>
      </c>
      <c r="I450" s="1640"/>
      <c r="J450" s="466">
        <v>-2.0642561131178374E-2</v>
      </c>
      <c r="K450" s="445"/>
      <c r="L450" s="445"/>
      <c r="M450" s="1650" t="s">
        <v>260</v>
      </c>
      <c r="N450" s="1640"/>
      <c r="O450" s="467">
        <v>2.059149429017073E-2</v>
      </c>
      <c r="P450" s="445"/>
      <c r="Q450" s="445"/>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7"/>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1649" t="s">
        <v>219</v>
      </c>
      <c r="D451" s="1640"/>
      <c r="E451" s="465">
        <v>1.8456695770588651E-2</v>
      </c>
      <c r="F451" s="445"/>
      <c r="G451" s="445"/>
      <c r="H451" s="1655" t="s">
        <v>233</v>
      </c>
      <c r="I451" s="1640"/>
      <c r="J451" s="466">
        <v>1.9326801620885448E-2</v>
      </c>
      <c r="K451" s="445"/>
      <c r="L451" s="445"/>
      <c r="M451" s="1650" t="s">
        <v>257</v>
      </c>
      <c r="N451" s="1640"/>
      <c r="O451" s="467">
        <v>-1.4849432515020413E-2</v>
      </c>
      <c r="P451" s="445"/>
      <c r="Q451" s="445"/>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7"/>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1649" t="s">
        <v>261</v>
      </c>
      <c r="D452" s="1640"/>
      <c r="E452" s="465">
        <v>-1.8376974422178931E-2</v>
      </c>
      <c r="F452" s="445"/>
      <c r="G452" s="445"/>
      <c r="H452" s="1655" t="s">
        <v>262</v>
      </c>
      <c r="I452" s="1640"/>
      <c r="J452" s="466">
        <v>1.7167749842970245E-2</v>
      </c>
      <c r="K452" s="445"/>
      <c r="L452" s="445"/>
      <c r="M452" s="1650" t="s">
        <v>241</v>
      </c>
      <c r="N452" s="1640"/>
      <c r="O452" s="467">
        <v>-1.4564215280985775E-2</v>
      </c>
      <c r="P452" s="445"/>
      <c r="Q452" s="445"/>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7"/>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1649" t="s">
        <v>260</v>
      </c>
      <c r="D453" s="1640"/>
      <c r="E453" s="465">
        <v>1.7797165706616058E-2</v>
      </c>
      <c r="F453" s="445"/>
      <c r="G453" s="445"/>
      <c r="H453" s="1655" t="s">
        <v>263</v>
      </c>
      <c r="I453" s="1640"/>
      <c r="J453" s="466">
        <v>-1.6438737219359314E-2</v>
      </c>
      <c r="K453" s="445"/>
      <c r="L453" s="445"/>
      <c r="M453" s="1650" t="s">
        <v>261</v>
      </c>
      <c r="N453" s="1640"/>
      <c r="O453" s="467">
        <v>-1.4172073983050574E-2</v>
      </c>
      <c r="P453" s="445"/>
      <c r="Q453" s="445"/>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7"/>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1649" t="s">
        <v>241</v>
      </c>
      <c r="D454" s="1640"/>
      <c r="E454" s="465">
        <v>-1.6534937436461034E-2</v>
      </c>
      <c r="F454" s="445"/>
      <c r="G454" s="445"/>
      <c r="H454" s="1655" t="s">
        <v>260</v>
      </c>
      <c r="I454" s="1640"/>
      <c r="J454" s="466">
        <v>-1.6039240276626319E-2</v>
      </c>
      <c r="K454" s="445"/>
      <c r="L454" s="445"/>
      <c r="M454" s="1650" t="s">
        <v>249</v>
      </c>
      <c r="N454" s="1640"/>
      <c r="O454" s="467">
        <v>9.4795446816580229E-3</v>
      </c>
      <c r="P454" s="445"/>
      <c r="Q454" s="445"/>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7"/>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1649" t="s">
        <v>256</v>
      </c>
      <c r="D455" s="1640"/>
      <c r="E455" s="465">
        <v>1.3329564259118888E-2</v>
      </c>
      <c r="F455" s="445"/>
      <c r="G455" s="445"/>
      <c r="H455" s="1655" t="s">
        <v>261</v>
      </c>
      <c r="I455" s="1640"/>
      <c r="J455" s="466">
        <v>-1.5591671942508623E-2</v>
      </c>
      <c r="K455" s="445"/>
      <c r="L455" s="445"/>
      <c r="M455" s="1650" t="s">
        <v>259</v>
      </c>
      <c r="N455" s="1640"/>
      <c r="O455" s="467">
        <v>-8.9371691725376925E-3</v>
      </c>
      <c r="P455" s="445"/>
      <c r="Q455" s="445"/>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7"/>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1649" t="s">
        <v>259</v>
      </c>
      <c r="D456" s="1640"/>
      <c r="E456" s="465">
        <v>-1.2946661707556416E-2</v>
      </c>
      <c r="F456" s="445"/>
      <c r="G456" s="445"/>
      <c r="H456" s="1655" t="s">
        <v>225</v>
      </c>
      <c r="I456" s="1640"/>
      <c r="J456" s="466">
        <v>1.4329766513543318E-2</v>
      </c>
      <c r="K456" s="445"/>
      <c r="L456" s="445"/>
      <c r="M456" s="1650" t="s">
        <v>263</v>
      </c>
      <c r="N456" s="1640"/>
      <c r="O456" s="467">
        <v>5.0495404762058776E-3</v>
      </c>
      <c r="P456" s="445"/>
      <c r="Q456" s="445"/>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7"/>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1649" t="s">
        <v>249</v>
      </c>
      <c r="D457" s="1640"/>
      <c r="E457" s="465">
        <v>-1.2158476594781874E-2</v>
      </c>
      <c r="F457" s="445"/>
      <c r="G457" s="445"/>
      <c r="H457" s="1655" t="s">
        <v>253</v>
      </c>
      <c r="I457" s="1640"/>
      <c r="J457" s="466">
        <v>-1.2206878374181213E-2</v>
      </c>
      <c r="K457" s="445"/>
      <c r="L457" s="445"/>
      <c r="M457" s="1650" t="s">
        <v>252</v>
      </c>
      <c r="N457" s="1640"/>
      <c r="O457" s="467">
        <v>-4.6290291402560071E-3</v>
      </c>
      <c r="P457" s="445"/>
      <c r="Q457" s="445"/>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7"/>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1649" t="s">
        <v>252</v>
      </c>
      <c r="D458" s="1640"/>
      <c r="E458" s="465">
        <v>-7.3961175268225585E-3</v>
      </c>
      <c r="F458" s="445"/>
      <c r="G458" s="445"/>
      <c r="H458" s="1655" t="s">
        <v>227</v>
      </c>
      <c r="I458" s="1640"/>
      <c r="J458" s="466">
        <v>-8.0832462662660549E-3</v>
      </c>
      <c r="K458" s="445"/>
      <c r="L458" s="445"/>
      <c r="M458" s="1650" t="s">
        <v>256</v>
      </c>
      <c r="N458" s="1640"/>
      <c r="O458" s="467">
        <v>-4.2465369600572589E-3</v>
      </c>
      <c r="P458" s="445"/>
      <c r="Q458" s="445"/>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7"/>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1649" t="s">
        <v>263</v>
      </c>
      <c r="D459" s="1640"/>
      <c r="E459" s="465">
        <v>-5.986464224994696E-3</v>
      </c>
      <c r="F459" s="445"/>
      <c r="G459" s="445"/>
      <c r="H459" s="1654" t="s">
        <v>243</v>
      </c>
      <c r="I459" s="1640"/>
      <c r="J459" s="468">
        <v>1.2000253752251992E-5</v>
      </c>
      <c r="K459" s="445"/>
      <c r="L459" s="445"/>
      <c r="M459" s="1650" t="s">
        <v>262</v>
      </c>
      <c r="N459" s="1640"/>
      <c r="O459" s="467">
        <v>-3.7126170190851094E-3</v>
      </c>
      <c r="P459" s="445"/>
      <c r="Q459" s="445"/>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7"/>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1651" t="s">
        <v>262</v>
      </c>
      <c r="D460" s="1640"/>
      <c r="E460" s="469">
        <v>5.4296370762284777E-3</v>
      </c>
      <c r="F460" s="445"/>
      <c r="G460" s="445"/>
      <c r="H460" s="1639"/>
      <c r="I460" s="1640"/>
      <c r="J460" s="461"/>
      <c r="K460" s="445"/>
      <c r="L460" s="445"/>
      <c r="M460" s="1653" t="s">
        <v>258</v>
      </c>
      <c r="N460" s="1640"/>
      <c r="O460" s="470">
        <v>9.0366794460425054E-4</v>
      </c>
      <c r="P460" s="445"/>
      <c r="Q460" s="445"/>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7"/>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1639"/>
      <c r="D461" s="1640"/>
      <c r="E461" s="461"/>
      <c r="F461" s="445"/>
      <c r="G461" s="445"/>
      <c r="H461" s="1639"/>
      <c r="I461" s="1640"/>
      <c r="J461" s="461"/>
      <c r="K461" s="445"/>
      <c r="L461" s="445"/>
      <c r="M461" s="1639"/>
      <c r="N461" s="1640"/>
      <c r="O461" s="461"/>
      <c r="P461" s="445"/>
      <c r="Q461" s="445"/>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7"/>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1639"/>
      <c r="D462" s="1640"/>
      <c r="E462" s="461"/>
      <c r="F462" s="445"/>
      <c r="G462" s="445"/>
      <c r="H462" s="1639"/>
      <c r="I462" s="1640"/>
      <c r="J462" s="445"/>
      <c r="K462" s="445"/>
      <c r="L462" s="445"/>
      <c r="M462" s="1639"/>
      <c r="N462" s="1640"/>
      <c r="O462" s="461"/>
      <c r="P462" s="445"/>
      <c r="Q462" s="445"/>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7"/>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1639"/>
      <c r="D463" s="1640"/>
      <c r="E463" s="445"/>
      <c r="F463" s="445"/>
      <c r="G463" s="445"/>
      <c r="H463" s="1652" t="s">
        <v>264</v>
      </c>
      <c r="I463" s="1640"/>
      <c r="J463" s="1640"/>
      <c r="K463" s="445"/>
      <c r="L463" s="445"/>
      <c r="M463" s="1639"/>
      <c r="N463" s="1640"/>
      <c r="O463" s="445"/>
      <c r="P463" s="445"/>
      <c r="Q463" s="445"/>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7"/>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1643" t="s">
        <v>264</v>
      </c>
      <c r="D464" s="1640"/>
      <c r="E464" s="1640"/>
      <c r="F464" s="445"/>
      <c r="G464" s="445"/>
      <c r="H464" s="1639"/>
      <c r="I464" s="1640"/>
      <c r="J464" s="446" t="s">
        <v>265</v>
      </c>
      <c r="K464" s="445"/>
      <c r="L464" s="445"/>
      <c r="M464" s="1644" t="s">
        <v>264</v>
      </c>
      <c r="N464" s="1640"/>
      <c r="O464" s="1640"/>
      <c r="P464" s="445"/>
      <c r="Q464" s="445"/>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7"/>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1639"/>
      <c r="D465" s="1640"/>
      <c r="E465" s="447" t="s">
        <v>265</v>
      </c>
      <c r="F465" s="445"/>
      <c r="G465" s="445"/>
      <c r="H465" s="1658" t="s">
        <v>232</v>
      </c>
      <c r="I465" s="1640"/>
      <c r="J465" s="463">
        <v>5.0740108118270191E-2</v>
      </c>
      <c r="K465" s="445"/>
      <c r="L465" s="445"/>
      <c r="M465" s="1639"/>
      <c r="N465" s="1640"/>
      <c r="O465" s="448" t="s">
        <v>265</v>
      </c>
      <c r="P465" s="445"/>
      <c r="Q465" s="445"/>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7"/>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1656" t="s">
        <v>232</v>
      </c>
      <c r="D466" s="1640"/>
      <c r="E466" s="462">
        <v>3.2818848433326053E-2</v>
      </c>
      <c r="F466" s="445"/>
      <c r="G466" s="445"/>
      <c r="H466" s="1655" t="s">
        <v>210</v>
      </c>
      <c r="I466" s="1640"/>
      <c r="J466" s="466">
        <v>0.45627100938157827</v>
      </c>
      <c r="K466" s="445"/>
      <c r="L466" s="445"/>
      <c r="M466" s="1657" t="s">
        <v>232</v>
      </c>
      <c r="N466" s="1640"/>
      <c r="O466" s="464">
        <v>2.132518998533315E-2</v>
      </c>
      <c r="P466" s="445"/>
      <c r="Q466" s="445"/>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7"/>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1649" t="s">
        <v>210</v>
      </c>
      <c r="D467" s="1640"/>
      <c r="E467" s="465">
        <v>0.29623802801488519</v>
      </c>
      <c r="F467" s="445"/>
      <c r="G467" s="445"/>
      <c r="H467" s="1655" t="s">
        <v>258</v>
      </c>
      <c r="I467" s="1640"/>
      <c r="J467" s="466">
        <v>4.2611533005443617E-4</v>
      </c>
      <c r="K467" s="445"/>
      <c r="L467" s="445"/>
      <c r="M467" s="1650" t="s">
        <v>210</v>
      </c>
      <c r="N467" s="1640"/>
      <c r="O467" s="467">
        <v>0.11618994048084207</v>
      </c>
      <c r="P467" s="445"/>
      <c r="Q467" s="445"/>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7"/>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1649" t="s">
        <v>258</v>
      </c>
      <c r="D468" s="1640"/>
      <c r="E468" s="465">
        <v>4.4713748864437205E-4</v>
      </c>
      <c r="F468" s="445"/>
      <c r="G468" s="445"/>
      <c r="H468" s="1655" t="s">
        <v>256</v>
      </c>
      <c r="I468" s="1640"/>
      <c r="J468" s="466">
        <v>1.8622983140404951E-3</v>
      </c>
      <c r="K468" s="445"/>
      <c r="L468" s="445"/>
      <c r="M468" s="1650" t="s">
        <v>258</v>
      </c>
      <c r="N468" s="1640"/>
      <c r="O468" s="471">
        <v>8.1661575410527086E-7</v>
      </c>
      <c r="P468" s="445"/>
      <c r="Q468" s="445"/>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7"/>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1649" t="s">
        <v>256</v>
      </c>
      <c r="D469" s="1640"/>
      <c r="E469" s="465">
        <v>1.7767728333797968E-4</v>
      </c>
      <c r="F469" s="445"/>
      <c r="G469" s="445"/>
      <c r="H469" s="1655" t="s">
        <v>261</v>
      </c>
      <c r="I469" s="1640"/>
      <c r="J469" s="466">
        <v>2.4310023396281061E-4</v>
      </c>
      <c r="K469" s="445"/>
      <c r="L469" s="445"/>
      <c r="M469" s="1650" t="s">
        <v>256</v>
      </c>
      <c r="N469" s="1640"/>
      <c r="O469" s="471">
        <v>1.8033076153132345E-5</v>
      </c>
      <c r="P469" s="445"/>
      <c r="Q469" s="445"/>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7"/>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1649" t="s">
        <v>261</v>
      </c>
      <c r="D470" s="1640"/>
      <c r="E470" s="465">
        <v>3.3771318891341866E-4</v>
      </c>
      <c r="F470" s="445"/>
      <c r="G470" s="445"/>
      <c r="H470" s="1655" t="s">
        <v>220</v>
      </c>
      <c r="I470" s="1640"/>
      <c r="J470" s="466">
        <v>0.17316936878726219</v>
      </c>
      <c r="K470" s="445"/>
      <c r="L470" s="445"/>
      <c r="M470" s="1650" t="s">
        <v>261</v>
      </c>
      <c r="N470" s="1640"/>
      <c r="O470" s="467">
        <v>2.0084768098105896E-4</v>
      </c>
      <c r="P470" s="445"/>
      <c r="Q470" s="445"/>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7"/>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1649" t="s">
        <v>220</v>
      </c>
      <c r="D471" s="1640"/>
      <c r="E471" s="465">
        <v>0.10992840748432958</v>
      </c>
      <c r="F471" s="445"/>
      <c r="G471" s="445"/>
      <c r="H471" s="1655" t="s">
        <v>214</v>
      </c>
      <c r="I471" s="1640"/>
      <c r="J471" s="466">
        <v>0.22087154677819992</v>
      </c>
      <c r="K471" s="445"/>
      <c r="L471" s="445"/>
      <c r="M471" s="1650" t="s">
        <v>220</v>
      </c>
      <c r="N471" s="1640"/>
      <c r="O471" s="467">
        <v>3.1190104452445213E-2</v>
      </c>
      <c r="P471" s="445"/>
      <c r="Q471" s="445"/>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7"/>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1649" t="s">
        <v>214</v>
      </c>
      <c r="D472" s="1640"/>
      <c r="E472" s="465">
        <v>0.19492333157160599</v>
      </c>
      <c r="F472" s="445"/>
      <c r="G472" s="445"/>
      <c r="H472" s="1655" t="s">
        <v>242</v>
      </c>
      <c r="I472" s="1640"/>
      <c r="J472" s="466">
        <v>5.9317879117569798E-3</v>
      </c>
      <c r="K472" s="445"/>
      <c r="L472" s="445"/>
      <c r="M472" s="1650" t="s">
        <v>214</v>
      </c>
      <c r="N472" s="1640"/>
      <c r="O472" s="467">
        <v>0.12299515566658951</v>
      </c>
      <c r="P472" s="445"/>
      <c r="Q472" s="445"/>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7"/>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1649" t="s">
        <v>242</v>
      </c>
      <c r="D473" s="1640"/>
      <c r="E473" s="465">
        <v>5.2732679789699258E-3</v>
      </c>
      <c r="F473" s="445"/>
      <c r="G473" s="445"/>
      <c r="H473" s="1655" t="s">
        <v>253</v>
      </c>
      <c r="I473" s="1640"/>
      <c r="J473" s="466">
        <v>1.4900787964205298E-4</v>
      </c>
      <c r="K473" s="445"/>
      <c r="L473" s="445"/>
      <c r="M473" s="1650" t="s">
        <v>242</v>
      </c>
      <c r="N473" s="1640"/>
      <c r="O473" s="467">
        <v>2.5218423587855887E-3</v>
      </c>
      <c r="P473" s="445"/>
      <c r="Q473" s="445"/>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7"/>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1649" t="s">
        <v>253</v>
      </c>
      <c r="D474" s="1640"/>
      <c r="E474" s="465">
        <v>1.8307864357390879E-3</v>
      </c>
      <c r="F474" s="445"/>
      <c r="G474" s="445"/>
      <c r="H474" s="1655" t="s">
        <v>227</v>
      </c>
      <c r="I474" s="1640"/>
      <c r="J474" s="472">
        <v>6.5338870201104118E-5</v>
      </c>
      <c r="K474" s="445"/>
      <c r="L474" s="445"/>
      <c r="M474" s="1650" t="s">
        <v>253</v>
      </c>
      <c r="N474" s="1640"/>
      <c r="O474" s="467">
        <v>1.2829183074557207E-3</v>
      </c>
      <c r="P474" s="445"/>
      <c r="Q474" s="445"/>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7"/>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1649" t="s">
        <v>227</v>
      </c>
      <c r="D475" s="1640"/>
      <c r="E475" s="465">
        <v>1.6914008704666885E-2</v>
      </c>
      <c r="F475" s="445"/>
      <c r="G475" s="445"/>
      <c r="H475" s="1655" t="s">
        <v>212</v>
      </c>
      <c r="I475" s="1640"/>
      <c r="J475" s="466">
        <v>0.28513209265936651</v>
      </c>
      <c r="K475" s="445"/>
      <c r="L475" s="445"/>
      <c r="M475" s="1650" t="s">
        <v>227</v>
      </c>
      <c r="N475" s="1640"/>
      <c r="O475" s="467">
        <v>8.9888855538189899E-2</v>
      </c>
      <c r="P475" s="445"/>
      <c r="Q475" s="445"/>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7"/>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1649" t="s">
        <v>212</v>
      </c>
      <c r="D476" s="1640"/>
      <c r="E476" s="465">
        <v>0.43439475709381625</v>
      </c>
      <c r="F476" s="445"/>
      <c r="G476" s="445"/>
      <c r="H476" s="1655" t="s">
        <v>218</v>
      </c>
      <c r="I476" s="1640"/>
      <c r="J476" s="466">
        <v>2.5500952723095174E-3</v>
      </c>
      <c r="K476" s="445"/>
      <c r="L476" s="445"/>
      <c r="M476" s="1650" t="s">
        <v>212</v>
      </c>
      <c r="N476" s="1640"/>
      <c r="O476" s="467">
        <v>0.46303410561941039</v>
      </c>
      <c r="P476" s="445"/>
      <c r="Q476" s="445"/>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7"/>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1649" t="s">
        <v>218</v>
      </c>
      <c r="D477" s="1640"/>
      <c r="E477" s="465">
        <v>3.9846502805922647E-2</v>
      </c>
      <c r="F477" s="445"/>
      <c r="G477" s="445"/>
      <c r="H477" s="1655" t="s">
        <v>233</v>
      </c>
      <c r="I477" s="1640"/>
      <c r="J477" s="466">
        <v>3.735252608930604E-4</v>
      </c>
      <c r="K477" s="445"/>
      <c r="L477" s="445"/>
      <c r="M477" s="1650" t="s">
        <v>218</v>
      </c>
      <c r="N477" s="1640"/>
      <c r="O477" s="467">
        <v>0.12437090038766876</v>
      </c>
      <c r="P477" s="445"/>
      <c r="Q477" s="445"/>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7"/>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1649" t="s">
        <v>233</v>
      </c>
      <c r="D478" s="1640"/>
      <c r="E478" s="465">
        <v>1.0460697280016655E-2</v>
      </c>
      <c r="F478" s="445"/>
      <c r="G478" s="445"/>
      <c r="H478" s="1655" t="s">
        <v>247</v>
      </c>
      <c r="I478" s="1640"/>
      <c r="J478" s="466">
        <v>2.6506475546933849E-3</v>
      </c>
      <c r="K478" s="445"/>
      <c r="L478" s="445"/>
      <c r="M478" s="1650" t="s">
        <v>233</v>
      </c>
      <c r="N478" s="1640"/>
      <c r="O478" s="467">
        <v>2.8018595139347419E-2</v>
      </c>
      <c r="P478" s="445"/>
      <c r="Q478" s="445"/>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7"/>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1649" t="s">
        <v>247</v>
      </c>
      <c r="D479" s="1640"/>
      <c r="E479" s="465">
        <v>2.9881597873330831E-3</v>
      </c>
      <c r="F479" s="445"/>
      <c r="G479" s="445"/>
      <c r="H479" s="1655" t="s">
        <v>245</v>
      </c>
      <c r="I479" s="1640"/>
      <c r="J479" s="466">
        <v>4.544187614139719E-3</v>
      </c>
      <c r="K479" s="445"/>
      <c r="L479" s="445"/>
      <c r="M479" s="1650" t="s">
        <v>247</v>
      </c>
      <c r="N479" s="1640"/>
      <c r="O479" s="467">
        <v>5.8347385703178753E-3</v>
      </c>
      <c r="P479" s="445"/>
      <c r="Q479" s="445"/>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7"/>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1649" t="s">
        <v>245</v>
      </c>
      <c r="D480" s="1640"/>
      <c r="E480" s="465">
        <v>4.4971897322086682E-3</v>
      </c>
      <c r="F480" s="445"/>
      <c r="G480" s="445"/>
      <c r="H480" s="1655" t="s">
        <v>221</v>
      </c>
      <c r="I480" s="1640"/>
      <c r="J480" s="466">
        <v>9.9824226855442594E-2</v>
      </c>
      <c r="K480" s="445"/>
      <c r="L480" s="445"/>
      <c r="M480" s="1650" t="s">
        <v>245</v>
      </c>
      <c r="N480" s="1640"/>
      <c r="O480" s="467">
        <v>3.165825987077933E-3</v>
      </c>
      <c r="P480" s="445"/>
      <c r="Q480" s="445"/>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7"/>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1649" t="s">
        <v>221</v>
      </c>
      <c r="D481" s="1640"/>
      <c r="E481" s="465">
        <v>0.13523542854988327</v>
      </c>
      <c r="F481" s="445"/>
      <c r="G481" s="445"/>
      <c r="H481" s="1655" t="s">
        <v>238</v>
      </c>
      <c r="I481" s="1640"/>
      <c r="J481" s="466">
        <v>3.9472063601459781E-3</v>
      </c>
      <c r="K481" s="445"/>
      <c r="L481" s="445"/>
      <c r="M481" s="1650" t="s">
        <v>221</v>
      </c>
      <c r="N481" s="1640"/>
      <c r="O481" s="467">
        <v>3.7365033037134038E-2</v>
      </c>
      <c r="P481" s="445"/>
      <c r="Q481" s="445"/>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7"/>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1649" t="s">
        <v>238</v>
      </c>
      <c r="D482" s="1640"/>
      <c r="E482" s="465">
        <v>1.7666135228105416E-2</v>
      </c>
      <c r="F482" s="445"/>
      <c r="G482" s="445"/>
      <c r="H482" s="1655" t="s">
        <v>243</v>
      </c>
      <c r="I482" s="1640"/>
      <c r="J482" s="472">
        <v>1.4400609011843803E-10</v>
      </c>
      <c r="K482" s="445"/>
      <c r="L482" s="445"/>
      <c r="M482" s="1650" t="s">
        <v>238</v>
      </c>
      <c r="N482" s="1640"/>
      <c r="O482" s="467">
        <v>1.3755800431829307E-2</v>
      </c>
      <c r="P482" s="445"/>
      <c r="Q482" s="445"/>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7"/>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1649" t="s">
        <v>243</v>
      </c>
      <c r="D483" s="1640"/>
      <c r="E483" s="465">
        <v>3.9366335306041961E-3</v>
      </c>
      <c r="F483" s="445"/>
      <c r="G483" s="445"/>
      <c r="H483" s="1655" t="s">
        <v>255</v>
      </c>
      <c r="I483" s="1640"/>
      <c r="J483" s="466">
        <v>2.0407086316950557E-3</v>
      </c>
      <c r="K483" s="445"/>
      <c r="L483" s="445"/>
      <c r="M483" s="1650" t="s">
        <v>243</v>
      </c>
      <c r="N483" s="1640"/>
      <c r="O483" s="467">
        <v>1.1172693760555564E-2</v>
      </c>
      <c r="P483" s="445"/>
      <c r="Q483" s="445"/>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7"/>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1649" t="s">
        <v>255</v>
      </c>
      <c r="D484" s="1640"/>
      <c r="E484" s="465">
        <v>1.2020394725448908E-3</v>
      </c>
      <c r="F484" s="445"/>
      <c r="G484" s="445"/>
      <c r="H484" s="1655" t="s">
        <v>223</v>
      </c>
      <c r="I484" s="1640"/>
      <c r="J484" s="466">
        <v>0.14842218708854057</v>
      </c>
      <c r="K484" s="445"/>
      <c r="L484" s="445"/>
      <c r="M484" s="1650" t="s">
        <v>255</v>
      </c>
      <c r="N484" s="1640"/>
      <c r="O484" s="467">
        <v>5.1651996988618689E-4</v>
      </c>
      <c r="P484" s="445"/>
      <c r="Q484" s="445"/>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7"/>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1649" t="s">
        <v>223</v>
      </c>
      <c r="D485" s="1640"/>
      <c r="E485" s="465">
        <v>8.5444753306608487E-2</v>
      </c>
      <c r="F485" s="445"/>
      <c r="G485" s="445"/>
      <c r="H485" s="1655" t="s">
        <v>246</v>
      </c>
      <c r="I485" s="1640"/>
      <c r="J485" s="466">
        <v>3.4384055302035628E-3</v>
      </c>
      <c r="K485" s="445"/>
      <c r="L485" s="445"/>
      <c r="M485" s="1650" t="s">
        <v>223</v>
      </c>
      <c r="N485" s="1640"/>
      <c r="O485" s="467">
        <v>1.6924971464302229E-2</v>
      </c>
      <c r="P485" s="445"/>
      <c r="Q485" s="445"/>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7"/>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1649" t="s">
        <v>246</v>
      </c>
      <c r="D486" s="1640"/>
      <c r="E486" s="465">
        <v>5.0296389085169929E-3</v>
      </c>
      <c r="F486" s="445"/>
      <c r="G486" s="445"/>
      <c r="H486" s="1655" t="s">
        <v>229</v>
      </c>
      <c r="I486" s="1640"/>
      <c r="J486" s="466">
        <v>3.9803335177330375E-2</v>
      </c>
      <c r="K486" s="445"/>
      <c r="L486" s="445"/>
      <c r="M486" s="1650" t="s">
        <v>246</v>
      </c>
      <c r="N486" s="1640"/>
      <c r="O486" s="467">
        <v>2.995995164657463E-3</v>
      </c>
      <c r="P486" s="445"/>
      <c r="Q486" s="445"/>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7"/>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1649" t="s">
        <v>229</v>
      </c>
      <c r="D487" s="1640"/>
      <c r="E487" s="465">
        <v>7.9703463687900045E-2</v>
      </c>
      <c r="F487" s="445"/>
      <c r="G487" s="445"/>
      <c r="H487" s="1655" t="s">
        <v>215</v>
      </c>
      <c r="I487" s="1640"/>
      <c r="J487" s="466">
        <v>0.10653405171182938</v>
      </c>
      <c r="K487" s="445"/>
      <c r="L487" s="445"/>
      <c r="M487" s="1650" t="s">
        <v>229</v>
      </c>
      <c r="N487" s="1640"/>
      <c r="O487" s="467">
        <v>5.8405168178955864E-2</v>
      </c>
      <c r="P487" s="445"/>
      <c r="Q487" s="445"/>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7"/>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1649" t="s">
        <v>215</v>
      </c>
      <c r="D488" s="1640"/>
      <c r="E488" s="465">
        <v>0.1757793385333776</v>
      </c>
      <c r="F488" s="445"/>
      <c r="G488" s="445"/>
      <c r="H488" s="1655" t="s">
        <v>249</v>
      </c>
      <c r="I488" s="1640"/>
      <c r="J488" s="466">
        <v>3.4789751334176199E-3</v>
      </c>
      <c r="K488" s="445"/>
      <c r="L488" s="445"/>
      <c r="M488" s="1650" t="s">
        <v>215</v>
      </c>
      <c r="N488" s="1640"/>
      <c r="O488" s="467">
        <v>0.16278427843847398</v>
      </c>
      <c r="P488" s="445"/>
      <c r="Q488" s="445"/>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7"/>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1649" t="s">
        <v>249</v>
      </c>
      <c r="D489" s="1640"/>
      <c r="E489" s="465">
        <v>1.4782855310585863E-4</v>
      </c>
      <c r="F489" s="445"/>
      <c r="G489" s="445"/>
      <c r="H489" s="1655" t="s">
        <v>234</v>
      </c>
      <c r="I489" s="1640"/>
      <c r="J489" s="466">
        <v>3.340875874004616E-2</v>
      </c>
      <c r="K489" s="445"/>
      <c r="L489" s="445"/>
      <c r="M489" s="1650" t="s">
        <v>249</v>
      </c>
      <c r="N489" s="1640"/>
      <c r="O489" s="471">
        <v>8.9861767371550905E-5</v>
      </c>
      <c r="P489" s="445"/>
      <c r="Q489" s="445"/>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7"/>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1649" t="s">
        <v>234</v>
      </c>
      <c r="D490" s="1640"/>
      <c r="E490" s="465">
        <v>8.0973926581574141E-3</v>
      </c>
      <c r="F490" s="445"/>
      <c r="G490" s="445"/>
      <c r="H490" s="1655" t="s">
        <v>224</v>
      </c>
      <c r="I490" s="1640"/>
      <c r="J490" s="466">
        <v>1.5184086035754545E-2</v>
      </c>
      <c r="K490" s="445"/>
      <c r="L490" s="445"/>
      <c r="M490" s="1650" t="s">
        <v>234</v>
      </c>
      <c r="N490" s="1640"/>
      <c r="O490" s="467">
        <v>4.8478149294091232E-3</v>
      </c>
      <c r="P490" s="445"/>
      <c r="Q490" s="445"/>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7"/>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1649" t="s">
        <v>224</v>
      </c>
      <c r="D491" s="1640"/>
      <c r="E491" s="465">
        <v>2.9818135721721491E-2</v>
      </c>
      <c r="F491" s="445"/>
      <c r="G491" s="445"/>
      <c r="H491" s="1655" t="s">
        <v>239</v>
      </c>
      <c r="I491" s="1640"/>
      <c r="J491" s="466">
        <v>1.4733641565895458E-2</v>
      </c>
      <c r="K491" s="445"/>
      <c r="L491" s="445"/>
      <c r="M491" s="1650" t="s">
        <v>224</v>
      </c>
      <c r="N491" s="1640"/>
      <c r="O491" s="467">
        <v>0.10382077290159827</v>
      </c>
      <c r="P491" s="445"/>
      <c r="Q491" s="445"/>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7"/>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1649" t="s">
        <v>239</v>
      </c>
      <c r="D492" s="1640"/>
      <c r="E492" s="465">
        <v>2.2831222224094544E-3</v>
      </c>
      <c r="F492" s="445"/>
      <c r="G492" s="445"/>
      <c r="H492" s="1655" t="s">
        <v>241</v>
      </c>
      <c r="I492" s="1640"/>
      <c r="J492" s="466">
        <v>8.3522946565348817E-3</v>
      </c>
      <c r="K492" s="445"/>
      <c r="L492" s="445"/>
      <c r="M492" s="1650" t="s">
        <v>239</v>
      </c>
      <c r="N492" s="1640"/>
      <c r="O492" s="467">
        <v>1.6381734727405395E-2</v>
      </c>
      <c r="P492" s="445"/>
      <c r="Q492" s="445"/>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7"/>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1649" t="s">
        <v>241</v>
      </c>
      <c r="D493" s="1640"/>
      <c r="E493" s="465">
        <v>2.7340415602768056E-4</v>
      </c>
      <c r="F493" s="445"/>
      <c r="G493" s="445"/>
      <c r="H493" s="1655" t="s">
        <v>259</v>
      </c>
      <c r="I493" s="1640"/>
      <c r="J493" s="466">
        <v>1.1230768225576884E-3</v>
      </c>
      <c r="K493" s="445"/>
      <c r="L493" s="445"/>
      <c r="M493" s="1650" t="s">
        <v>241</v>
      </c>
      <c r="N493" s="1640"/>
      <c r="O493" s="467">
        <v>2.1211636675089955E-4</v>
      </c>
      <c r="P493" s="445"/>
      <c r="Q493" s="445"/>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7"/>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1649" t="s">
        <v>259</v>
      </c>
      <c r="D494" s="1640"/>
      <c r="E494" s="465">
        <v>1.6761604936990762E-4</v>
      </c>
      <c r="F494" s="445"/>
      <c r="G494" s="445"/>
      <c r="H494" s="1655" t="s">
        <v>252</v>
      </c>
      <c r="I494" s="1640"/>
      <c r="J494" s="466">
        <v>2.9224640513428359E-3</v>
      </c>
      <c r="K494" s="445"/>
      <c r="L494" s="445"/>
      <c r="M494" s="1650" t="s">
        <v>259</v>
      </c>
      <c r="N494" s="1640"/>
      <c r="O494" s="471">
        <v>7.9872992818558062E-5</v>
      </c>
      <c r="P494" s="445"/>
      <c r="Q494" s="445"/>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7"/>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1649" t="s">
        <v>252</v>
      </c>
      <c r="D495" s="1640"/>
      <c r="E495" s="473">
        <v>5.4702554470571838E-5</v>
      </c>
      <c r="F495" s="445"/>
      <c r="G495" s="445"/>
      <c r="H495" s="1655" t="s">
        <v>230</v>
      </c>
      <c r="I495" s="1640"/>
      <c r="J495" s="466">
        <v>7.5333577803848903E-2</v>
      </c>
      <c r="K495" s="445"/>
      <c r="L495" s="445"/>
      <c r="M495" s="1650" t="s">
        <v>252</v>
      </c>
      <c r="N495" s="1640"/>
      <c r="O495" s="471">
        <v>2.142791078133927E-5</v>
      </c>
      <c r="P495" s="445"/>
      <c r="Q495" s="445"/>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7"/>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1649" t="s">
        <v>230</v>
      </c>
      <c r="D496" s="1640"/>
      <c r="E496" s="465">
        <v>7.2030945749190584E-2</v>
      </c>
      <c r="F496" s="445"/>
      <c r="G496" s="445"/>
      <c r="H496" s="1655" t="s">
        <v>237</v>
      </c>
      <c r="I496" s="1640"/>
      <c r="J496" s="466">
        <v>2.5243984062978498E-2</v>
      </c>
      <c r="K496" s="445"/>
      <c r="L496" s="445"/>
      <c r="M496" s="1650" t="s">
        <v>230</v>
      </c>
      <c r="N496" s="1640"/>
      <c r="O496" s="467">
        <v>2.8141653356002175E-2</v>
      </c>
      <c r="P496" s="445"/>
      <c r="Q496" s="445"/>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7"/>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1649" t="s">
        <v>237</v>
      </c>
      <c r="D497" s="1640"/>
      <c r="E497" s="465">
        <v>2.6098492849438968E-2</v>
      </c>
      <c r="F497" s="445"/>
      <c r="G497" s="445"/>
      <c r="H497" s="1655" t="s">
        <v>216</v>
      </c>
      <c r="I497" s="1640"/>
      <c r="J497" s="466">
        <v>0.20161232776463095</v>
      </c>
      <c r="K497" s="445"/>
      <c r="L497" s="445"/>
      <c r="M497" s="1650" t="s">
        <v>237</v>
      </c>
      <c r="N497" s="1640"/>
      <c r="O497" s="467">
        <v>2.4225035405555002E-2</v>
      </c>
      <c r="P497" s="445"/>
      <c r="Q497" s="445"/>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7"/>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1649" t="s">
        <v>216</v>
      </c>
      <c r="D498" s="1640"/>
      <c r="E498" s="465">
        <v>0.22090808819718422</v>
      </c>
      <c r="F498" s="445"/>
      <c r="G498" s="445"/>
      <c r="H498" s="1655" t="s">
        <v>235</v>
      </c>
      <c r="I498" s="1640"/>
      <c r="J498" s="466">
        <v>1.4897644292263408E-2</v>
      </c>
      <c r="K498" s="445"/>
      <c r="L498" s="445"/>
      <c r="M498" s="1650" t="s">
        <v>216</v>
      </c>
      <c r="N498" s="1640"/>
      <c r="O498" s="467">
        <v>0.1619082633986017</v>
      </c>
      <c r="P498" s="445"/>
      <c r="Q498" s="445"/>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7"/>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1649" t="s">
        <v>235</v>
      </c>
      <c r="D499" s="1640"/>
      <c r="E499" s="465">
        <v>3.0955606627518333E-2</v>
      </c>
      <c r="F499" s="445"/>
      <c r="G499" s="445"/>
      <c r="H499" s="1655" t="s">
        <v>225</v>
      </c>
      <c r="I499" s="1640"/>
      <c r="J499" s="466">
        <v>2.0534220833266743E-4</v>
      </c>
      <c r="K499" s="445"/>
      <c r="L499" s="445"/>
      <c r="M499" s="1650" t="s">
        <v>235</v>
      </c>
      <c r="N499" s="1640"/>
      <c r="O499" s="467">
        <v>1.9527495361806275E-2</v>
      </c>
      <c r="P499" s="445"/>
      <c r="Q499" s="445"/>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7"/>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1649" t="s">
        <v>225</v>
      </c>
      <c r="D500" s="1640"/>
      <c r="E500" s="465">
        <v>3.4468993945383823E-2</v>
      </c>
      <c r="F500" s="445"/>
      <c r="G500" s="445"/>
      <c r="H500" s="1655" t="s">
        <v>248</v>
      </c>
      <c r="I500" s="1640"/>
      <c r="J500" s="466">
        <v>3.5006762300261673E-3</v>
      </c>
      <c r="K500" s="445"/>
      <c r="L500" s="445"/>
      <c r="M500" s="1650" t="s">
        <v>225</v>
      </c>
      <c r="N500" s="1640"/>
      <c r="O500" s="467">
        <v>9.9434156243979069E-2</v>
      </c>
      <c r="P500" s="445"/>
      <c r="Q500" s="445"/>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7"/>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1649" t="s">
        <v>248</v>
      </c>
      <c r="D501" s="1640"/>
      <c r="E501" s="465">
        <v>3.9234178506773075E-3</v>
      </c>
      <c r="F501" s="445"/>
      <c r="G501" s="445"/>
      <c r="H501" s="1655" t="s">
        <v>251</v>
      </c>
      <c r="I501" s="1640"/>
      <c r="J501" s="466">
        <v>3.451037424676162E-3</v>
      </c>
      <c r="K501" s="445"/>
      <c r="L501" s="445"/>
      <c r="M501" s="1650" t="s">
        <v>248</v>
      </c>
      <c r="N501" s="1640"/>
      <c r="O501" s="467">
        <v>3.0606529068896017E-3</v>
      </c>
      <c r="P501" s="445"/>
      <c r="Q501" s="445"/>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7"/>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1649" t="s">
        <v>251</v>
      </c>
      <c r="D502" s="1640"/>
      <c r="E502" s="465">
        <v>2.7183680729339814E-3</v>
      </c>
      <c r="F502" s="445"/>
      <c r="G502" s="445"/>
      <c r="H502" s="1655" t="s">
        <v>208</v>
      </c>
      <c r="I502" s="1640"/>
      <c r="J502" s="466">
        <v>0.50945407179030988</v>
      </c>
      <c r="K502" s="445"/>
      <c r="L502" s="445"/>
      <c r="M502" s="1650" t="s">
        <v>251</v>
      </c>
      <c r="N502" s="1640"/>
      <c r="O502" s="467">
        <v>4.5880562653914024E-4</v>
      </c>
      <c r="P502" s="445"/>
      <c r="Q502" s="445"/>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7"/>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1649" t="s">
        <v>208</v>
      </c>
      <c r="D503" s="1640"/>
      <c r="E503" s="465">
        <v>0.56999024947446386</v>
      </c>
      <c r="F503" s="445"/>
      <c r="G503" s="445"/>
      <c r="H503" s="1655" t="s">
        <v>254</v>
      </c>
      <c r="I503" s="1640"/>
      <c r="J503" s="466">
        <v>1.3968920697285221E-3</v>
      </c>
      <c r="K503" s="445"/>
      <c r="L503" s="445"/>
      <c r="M503" s="1650" t="s">
        <v>208</v>
      </c>
      <c r="N503" s="1640"/>
      <c r="O503" s="467">
        <v>0.66058135453781086</v>
      </c>
      <c r="P503" s="445"/>
      <c r="Q503" s="445"/>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7"/>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1649" t="s">
        <v>254</v>
      </c>
      <c r="D504" s="1640"/>
      <c r="E504" s="465">
        <v>1.4639525364094944E-3</v>
      </c>
      <c r="F504" s="445"/>
      <c r="G504" s="445"/>
      <c r="H504" s="1655" t="s">
        <v>260</v>
      </c>
      <c r="I504" s="1640"/>
      <c r="J504" s="466">
        <v>2.5725722865135191E-4</v>
      </c>
      <c r="K504" s="445"/>
      <c r="L504" s="445"/>
      <c r="M504" s="1650" t="s">
        <v>254</v>
      </c>
      <c r="N504" s="1640"/>
      <c r="O504" s="467">
        <v>1.2184523946614217E-3</v>
      </c>
      <c r="P504" s="445"/>
      <c r="Q504" s="445"/>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7"/>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1649" t="s">
        <v>260</v>
      </c>
      <c r="D505" s="1640"/>
      <c r="E505" s="465">
        <v>3.1673910718875062E-4</v>
      </c>
      <c r="F505" s="445"/>
      <c r="G505" s="445"/>
      <c r="H505" s="1655" t="s">
        <v>219</v>
      </c>
      <c r="I505" s="1640"/>
      <c r="J505" s="466">
        <v>0.19911535623525786</v>
      </c>
      <c r="K505" s="445"/>
      <c r="L505" s="445"/>
      <c r="M505" s="1650" t="s">
        <v>260</v>
      </c>
      <c r="N505" s="1640"/>
      <c r="O505" s="467">
        <v>4.2400963710213378E-4</v>
      </c>
      <c r="P505" s="445"/>
      <c r="Q505" s="445"/>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7"/>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1649" t="s">
        <v>219</v>
      </c>
      <c r="D506" s="1640"/>
      <c r="E506" s="465">
        <v>3.40649618768065E-4</v>
      </c>
      <c r="F506" s="445"/>
      <c r="G506" s="445"/>
      <c r="H506" s="1655" t="s">
        <v>211</v>
      </c>
      <c r="I506" s="1640"/>
      <c r="J506" s="466">
        <v>0.16474785316103474</v>
      </c>
      <c r="K506" s="445"/>
      <c r="L506" s="445"/>
      <c r="M506" s="1650" t="s">
        <v>219</v>
      </c>
      <c r="N506" s="1640"/>
      <c r="O506" s="467">
        <v>1.1752635076341441E-3</v>
      </c>
      <c r="P506" s="445"/>
      <c r="Q506" s="445"/>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7"/>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1649" t="s">
        <v>211</v>
      </c>
      <c r="D507" s="1640"/>
      <c r="E507" s="465">
        <v>0.48511928242702229</v>
      </c>
      <c r="F507" s="445"/>
      <c r="G507" s="445"/>
      <c r="H507" s="1655" t="s">
        <v>244</v>
      </c>
      <c r="I507" s="1640"/>
      <c r="J507" s="466">
        <v>5.1859003752357455E-3</v>
      </c>
      <c r="K507" s="445"/>
      <c r="L507" s="445"/>
      <c r="M507" s="1650" t="s">
        <v>211</v>
      </c>
      <c r="N507" s="1640"/>
      <c r="O507" s="467">
        <v>0.50899645195822074</v>
      </c>
      <c r="P507" s="445"/>
      <c r="Q507" s="445"/>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7"/>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1649" t="s">
        <v>244</v>
      </c>
      <c r="D508" s="1640"/>
      <c r="E508" s="465">
        <v>7.2732583510618709E-3</v>
      </c>
      <c r="F508" s="445"/>
      <c r="G508" s="445"/>
      <c r="H508" s="1655" t="s">
        <v>262</v>
      </c>
      <c r="I508" s="1640"/>
      <c r="J508" s="466">
        <v>2.9473163467080491E-4</v>
      </c>
      <c r="K508" s="445"/>
      <c r="L508" s="445"/>
      <c r="M508" s="1650" t="s">
        <v>244</v>
      </c>
      <c r="N508" s="1640"/>
      <c r="O508" s="467">
        <v>3.4638863464875576E-3</v>
      </c>
      <c r="P508" s="445"/>
      <c r="Q508" s="445"/>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7"/>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1649" t="s">
        <v>257</v>
      </c>
      <c r="D509" s="1640"/>
      <c r="E509" s="465">
        <v>1.0105686964315917E-3</v>
      </c>
      <c r="F509" s="445"/>
      <c r="G509" s="445"/>
      <c r="H509" s="1655" t="s">
        <v>263</v>
      </c>
      <c r="I509" s="1640"/>
      <c r="J509" s="466">
        <v>2.7023208136714921E-4</v>
      </c>
      <c r="K509" s="445"/>
      <c r="L509" s="445"/>
      <c r="M509" s="1650" t="s">
        <v>257</v>
      </c>
      <c r="N509" s="1640"/>
      <c r="O509" s="467">
        <v>2.2050564601814546E-4</v>
      </c>
      <c r="P509" s="445"/>
      <c r="Q509" s="445"/>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7"/>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1649" t="s">
        <v>262</v>
      </c>
      <c r="D510" s="1640"/>
      <c r="E510" s="473">
        <v>2.9480958779554931E-5</v>
      </c>
      <c r="F510" s="445"/>
      <c r="G510" s="445"/>
      <c r="H510" s="1655" t="s">
        <v>209</v>
      </c>
      <c r="I510" s="1640"/>
      <c r="J510" s="466">
        <v>0.45526364623486892</v>
      </c>
      <c r="K510" s="445"/>
      <c r="L510" s="445"/>
      <c r="M510" s="1650" t="s">
        <v>262</v>
      </c>
      <c r="N510" s="1640"/>
      <c r="O510" s="471">
        <v>1.3783525130400403E-5</v>
      </c>
      <c r="P510" s="445"/>
      <c r="Q510" s="445"/>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7"/>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1649" t="s">
        <v>263</v>
      </c>
      <c r="D511" s="1640"/>
      <c r="E511" s="473">
        <v>3.5837753917141345E-5</v>
      </c>
      <c r="F511" s="445"/>
      <c r="G511" s="445"/>
      <c r="H511" s="1655" t="s">
        <v>226</v>
      </c>
      <c r="I511" s="1640"/>
      <c r="J511" s="466">
        <v>9.4501057918092712E-2</v>
      </c>
      <c r="K511" s="445"/>
      <c r="L511" s="445"/>
      <c r="M511" s="1650" t="s">
        <v>263</v>
      </c>
      <c r="N511" s="1640"/>
      <c r="O511" s="471">
        <v>2.5497859020841483E-5</v>
      </c>
      <c r="P511" s="445"/>
      <c r="Q511" s="445"/>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7"/>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1649" t="s">
        <v>209</v>
      </c>
      <c r="D512" s="1640"/>
      <c r="E512" s="465">
        <v>0.60521599198665843</v>
      </c>
      <c r="F512" s="445"/>
      <c r="G512" s="445"/>
      <c r="H512" s="1655" t="s">
        <v>206</v>
      </c>
      <c r="I512" s="1640"/>
      <c r="J512" s="466">
        <v>0.47039718350069748</v>
      </c>
      <c r="K512" s="445"/>
      <c r="L512" s="445"/>
      <c r="M512" s="1650" t="s">
        <v>209</v>
      </c>
      <c r="N512" s="1640"/>
      <c r="O512" s="467">
        <v>0.60397193807550364</v>
      </c>
      <c r="P512" s="445"/>
      <c r="Q512" s="445"/>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7"/>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1649" t="s">
        <v>226</v>
      </c>
      <c r="D513" s="1640"/>
      <c r="E513" s="465">
        <v>8.6361984523604302E-2</v>
      </c>
      <c r="F513" s="445"/>
      <c r="G513" s="445"/>
      <c r="H513" s="1655" t="s">
        <v>222</v>
      </c>
      <c r="I513" s="1640"/>
      <c r="J513" s="466">
        <v>8.840119949040677E-2</v>
      </c>
      <c r="K513" s="445"/>
      <c r="L513" s="445"/>
      <c r="M513" s="1650" t="s">
        <v>226</v>
      </c>
      <c r="N513" s="1640"/>
      <c r="O513" s="467">
        <v>5.9838766340320072E-2</v>
      </c>
      <c r="P513" s="445"/>
      <c r="Q513" s="445"/>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7"/>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1649" t="s">
        <v>206</v>
      </c>
      <c r="D514" s="1640"/>
      <c r="E514" s="465">
        <v>0.62797170414343095</v>
      </c>
      <c r="F514" s="445"/>
      <c r="G514" s="445"/>
      <c r="H514" s="1655" t="s">
        <v>207</v>
      </c>
      <c r="I514" s="1640"/>
      <c r="J514" s="466">
        <v>0.58620083865335071</v>
      </c>
      <c r="K514" s="445"/>
      <c r="L514" s="445"/>
      <c r="M514" s="1650" t="s">
        <v>206</v>
      </c>
      <c r="N514" s="1640"/>
      <c r="O514" s="467">
        <v>0.60875652127786073</v>
      </c>
      <c r="P514" s="445"/>
      <c r="Q514" s="445"/>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7"/>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1649" t="s">
        <v>222</v>
      </c>
      <c r="D515" s="1640"/>
      <c r="E515" s="465">
        <v>0.11034539202594335</v>
      </c>
      <c r="F515" s="445"/>
      <c r="G515" s="445"/>
      <c r="H515" s="1655" t="s">
        <v>228</v>
      </c>
      <c r="I515" s="1640"/>
      <c r="J515" s="466">
        <v>9.9187583754383885E-2</v>
      </c>
      <c r="K515" s="445"/>
      <c r="L515" s="445"/>
      <c r="M515" s="1650" t="s">
        <v>222</v>
      </c>
      <c r="N515" s="1640"/>
      <c r="O515" s="467">
        <v>7.5714125278857819E-2</v>
      </c>
      <c r="P515" s="445"/>
      <c r="Q515" s="445"/>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7"/>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1649" t="s">
        <v>207</v>
      </c>
      <c r="D516" s="1640"/>
      <c r="E516" s="465">
        <v>0.55131247949972295</v>
      </c>
      <c r="F516" s="445"/>
      <c r="G516" s="445"/>
      <c r="H516" s="1655" t="s">
        <v>213</v>
      </c>
      <c r="I516" s="1640"/>
      <c r="J516" s="466">
        <v>0.21130607539687668</v>
      </c>
      <c r="K516" s="445"/>
      <c r="L516" s="445"/>
      <c r="M516" s="1650" t="s">
        <v>207</v>
      </c>
      <c r="N516" s="1640"/>
      <c r="O516" s="467">
        <v>0.47185541459951824</v>
      </c>
      <c r="P516" s="445"/>
      <c r="Q516" s="445"/>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7"/>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1649" t="s">
        <v>228</v>
      </c>
      <c r="D517" s="1640"/>
      <c r="E517" s="465">
        <v>4.5537000303095057E-2</v>
      </c>
      <c r="F517" s="445"/>
      <c r="G517" s="445"/>
      <c r="H517" s="1655" t="s">
        <v>231</v>
      </c>
      <c r="I517" s="1640"/>
      <c r="J517" s="466">
        <v>5.2270485358883012E-2</v>
      </c>
      <c r="K517" s="445"/>
      <c r="L517" s="445"/>
      <c r="M517" s="1650" t="s">
        <v>228</v>
      </c>
      <c r="N517" s="1640"/>
      <c r="O517" s="467">
        <v>1.8421701938281156E-2</v>
      </c>
      <c r="P517" s="445"/>
      <c r="Q517" s="445"/>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7"/>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1649" t="s">
        <v>213</v>
      </c>
      <c r="D518" s="1640"/>
      <c r="E518" s="465">
        <v>0.35985702320183932</v>
      </c>
      <c r="F518" s="445"/>
      <c r="G518" s="445"/>
      <c r="H518" s="1655" t="s">
        <v>236</v>
      </c>
      <c r="I518" s="1640"/>
      <c r="J518" s="466">
        <v>2.7139668506819876E-2</v>
      </c>
      <c r="K518" s="445"/>
      <c r="L518" s="445"/>
      <c r="M518" s="1650" t="s">
        <v>213</v>
      </c>
      <c r="N518" s="1640"/>
      <c r="O518" s="467">
        <v>0.32186059617633528</v>
      </c>
      <c r="P518" s="445"/>
      <c r="Q518" s="445"/>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7"/>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1649" t="s">
        <v>231</v>
      </c>
      <c r="D519" s="1640"/>
      <c r="E519" s="465">
        <v>4.9414379334373065E-2</v>
      </c>
      <c r="F519" s="445"/>
      <c r="G519" s="445"/>
      <c r="H519" s="1655" t="s">
        <v>240</v>
      </c>
      <c r="I519" s="1640"/>
      <c r="J519" s="466">
        <v>1.235361285581711E-2</v>
      </c>
      <c r="K519" s="445"/>
      <c r="L519" s="445"/>
      <c r="M519" s="1650" t="s">
        <v>231</v>
      </c>
      <c r="N519" s="1640"/>
      <c r="O519" s="467">
        <v>2.5054233786161562E-2</v>
      </c>
      <c r="P519" s="445"/>
      <c r="Q519" s="445"/>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7"/>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1649" t="s">
        <v>236</v>
      </c>
      <c r="D520" s="1640"/>
      <c r="E520" s="465">
        <v>2.628189343128581E-2</v>
      </c>
      <c r="F520" s="445"/>
      <c r="G520" s="445"/>
      <c r="H520" s="1655" t="s">
        <v>217</v>
      </c>
      <c r="I520" s="1640"/>
      <c r="J520" s="466">
        <v>0.19988477860613027</v>
      </c>
      <c r="K520" s="445"/>
      <c r="L520" s="445"/>
      <c r="M520" s="1650" t="s">
        <v>236</v>
      </c>
      <c r="N520" s="1640"/>
      <c r="O520" s="467">
        <v>7.8800535265229708E-3</v>
      </c>
      <c r="P520" s="445"/>
      <c r="Q520" s="445"/>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7"/>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1649" t="s">
        <v>240</v>
      </c>
      <c r="D521" s="1640"/>
      <c r="E521" s="465">
        <v>3.8781756543845673E-4</v>
      </c>
      <c r="F521" s="445"/>
      <c r="G521" s="445"/>
      <c r="H521" s="1654" t="s">
        <v>250</v>
      </c>
      <c r="I521" s="1640"/>
      <c r="J521" s="468">
        <v>2.9312840646876941E-3</v>
      </c>
      <c r="K521" s="445"/>
      <c r="L521" s="445"/>
      <c r="M521" s="1650" t="s">
        <v>240</v>
      </c>
      <c r="N521" s="1640"/>
      <c r="O521" s="467">
        <v>8.5229420855295543E-3</v>
      </c>
      <c r="P521" s="445"/>
      <c r="Q521" s="445"/>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7"/>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1649" t="s">
        <v>217</v>
      </c>
      <c r="D522" s="1640"/>
      <c r="E522" s="465">
        <v>0.16341322964668334</v>
      </c>
      <c r="F522" s="445"/>
      <c r="G522" s="445"/>
      <c r="H522" s="1639"/>
      <c r="I522" s="1640"/>
      <c r="J522" s="461"/>
      <c r="K522" s="445"/>
      <c r="L522" s="445"/>
      <c r="M522" s="1650" t="s">
        <v>217</v>
      </c>
      <c r="N522" s="1640"/>
      <c r="O522" s="467">
        <v>0.10860066848844706</v>
      </c>
      <c r="P522" s="445"/>
      <c r="Q522" s="445"/>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7"/>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1651" t="s">
        <v>250</v>
      </c>
      <c r="D523" s="1640"/>
      <c r="E523" s="469">
        <v>2.5339263048594824E-3</v>
      </c>
      <c r="F523" s="445"/>
      <c r="G523" s="445"/>
      <c r="H523" s="1639"/>
      <c r="I523" s="1640"/>
      <c r="J523" s="445"/>
      <c r="K523" s="445"/>
      <c r="L523" s="445"/>
      <c r="M523" s="1653" t="s">
        <v>250</v>
      </c>
      <c r="N523" s="1640"/>
      <c r="O523" s="470">
        <v>4.6401576157403665E-3</v>
      </c>
      <c r="P523" s="445"/>
      <c r="Q523" s="445"/>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7"/>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1639"/>
      <c r="D524" s="1640"/>
      <c r="E524" s="461"/>
      <c r="F524" s="445"/>
      <c r="G524" s="445"/>
      <c r="H524" s="1652" t="s">
        <v>266</v>
      </c>
      <c r="I524" s="1640"/>
      <c r="J524" s="1640"/>
      <c r="K524" s="1640"/>
      <c r="L524" s="1640"/>
      <c r="M524" s="1639"/>
      <c r="N524" s="1640"/>
      <c r="O524" s="461"/>
      <c r="P524" s="445"/>
      <c r="Q524" s="445"/>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7"/>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1639"/>
      <c r="D525" s="1640"/>
      <c r="E525" s="445"/>
      <c r="F525" s="445"/>
      <c r="G525" s="445"/>
      <c r="H525" s="1667" t="s">
        <v>204</v>
      </c>
      <c r="I525" s="1640"/>
      <c r="J525" s="1668" t="s">
        <v>267</v>
      </c>
      <c r="K525" s="1669"/>
      <c r="L525" s="1670"/>
      <c r="M525" s="1639"/>
      <c r="N525" s="1640"/>
      <c r="O525" s="445"/>
      <c r="P525" s="445"/>
      <c r="Q525" s="445"/>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7"/>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1643" t="s">
        <v>266</v>
      </c>
      <c r="D526" s="1640"/>
      <c r="E526" s="1640"/>
      <c r="F526" s="1640"/>
      <c r="G526" s="1640"/>
      <c r="H526" s="1640"/>
      <c r="I526" s="1640"/>
      <c r="J526" s="449" t="s">
        <v>191</v>
      </c>
      <c r="K526" s="450" t="s">
        <v>268</v>
      </c>
      <c r="L526" s="451" t="s">
        <v>269</v>
      </c>
      <c r="M526" s="1644" t="s">
        <v>266</v>
      </c>
      <c r="N526" s="1640"/>
      <c r="O526" s="1640"/>
      <c r="P526" s="1640"/>
      <c r="Q526" s="1640"/>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7"/>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1659" t="s">
        <v>204</v>
      </c>
      <c r="D527" s="1640"/>
      <c r="E527" s="1660" t="s">
        <v>267</v>
      </c>
      <c r="F527" s="1661"/>
      <c r="G527" s="1662"/>
      <c r="H527" s="1648" t="s">
        <v>205</v>
      </c>
      <c r="I527" s="1640"/>
      <c r="J527" s="474">
        <v>5.1929979471751402</v>
      </c>
      <c r="K527" s="475">
        <v>9.1105227143423502</v>
      </c>
      <c r="L527" s="476">
        <v>9.1105227143423502</v>
      </c>
      <c r="M527" s="1663" t="s">
        <v>204</v>
      </c>
      <c r="N527" s="1640"/>
      <c r="O527" s="1664" t="s">
        <v>267</v>
      </c>
      <c r="P527" s="1665"/>
      <c r="Q527" s="1666"/>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7"/>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1640"/>
      <c r="D528" s="1640"/>
      <c r="E528" s="452" t="s">
        <v>191</v>
      </c>
      <c r="F528" s="453" t="s">
        <v>268</v>
      </c>
      <c r="G528" s="454" t="s">
        <v>269</v>
      </c>
      <c r="H528" s="1639"/>
      <c r="I528" s="1640"/>
      <c r="J528" s="461"/>
      <c r="K528" s="461"/>
      <c r="L528" s="461"/>
      <c r="M528" s="1640"/>
      <c r="N528" s="1640"/>
      <c r="O528" s="455" t="s">
        <v>191</v>
      </c>
      <c r="P528" s="456" t="s">
        <v>268</v>
      </c>
      <c r="Q528" s="457" t="s">
        <v>269</v>
      </c>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7"/>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1641" t="s">
        <v>205</v>
      </c>
      <c r="D529" s="1640"/>
      <c r="E529" s="477">
        <v>5.7812329005998233</v>
      </c>
      <c r="F529" s="478">
        <v>9.9676429320686619</v>
      </c>
      <c r="G529" s="479">
        <v>9.9676429320686619</v>
      </c>
      <c r="H529" s="1639"/>
      <c r="I529" s="1640"/>
      <c r="J529" s="445"/>
      <c r="K529" s="445"/>
      <c r="L529" s="445"/>
      <c r="M529" s="1642" t="s">
        <v>205</v>
      </c>
      <c r="N529" s="1640"/>
      <c r="O529" s="480">
        <v>5.2674043188088184</v>
      </c>
      <c r="P529" s="481">
        <v>9.0817315841531361</v>
      </c>
      <c r="Q529" s="482">
        <v>9.0817315841531361</v>
      </c>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7"/>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1639"/>
      <c r="D530" s="1640"/>
      <c r="E530" s="461"/>
      <c r="F530" s="461"/>
      <c r="G530" s="461"/>
      <c r="H530" s="1652" t="s">
        <v>270</v>
      </c>
      <c r="I530" s="1640"/>
      <c r="J530" s="1640"/>
      <c r="K530" s="445"/>
      <c r="L530" s="445"/>
      <c r="M530" s="1639"/>
      <c r="N530" s="1640"/>
      <c r="O530" s="461"/>
      <c r="P530" s="461"/>
      <c r="Q530" s="46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7"/>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1639"/>
      <c r="D531" s="1640"/>
      <c r="E531" s="445"/>
      <c r="F531" s="445"/>
      <c r="G531" s="445"/>
      <c r="H531" s="1639"/>
      <c r="I531" s="1640"/>
      <c r="J531" s="458" t="s">
        <v>204</v>
      </c>
      <c r="K531" s="445"/>
      <c r="L531" s="445"/>
      <c r="M531" s="1639"/>
      <c r="N531" s="1640"/>
      <c r="O531" s="445"/>
      <c r="P531" s="445"/>
      <c r="Q531" s="445"/>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7"/>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1643" t="s">
        <v>270</v>
      </c>
      <c r="D532" s="1640"/>
      <c r="E532" s="1640"/>
      <c r="F532" s="445"/>
      <c r="G532" s="445"/>
      <c r="H532" s="1640"/>
      <c r="I532" s="1640"/>
      <c r="J532" s="483" t="s">
        <v>205</v>
      </c>
      <c r="K532" s="445"/>
      <c r="L532" s="445"/>
      <c r="M532" s="1644" t="s">
        <v>270</v>
      </c>
      <c r="N532" s="1640"/>
      <c r="O532" s="1640"/>
      <c r="P532" s="445"/>
      <c r="Q532" s="445"/>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7"/>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1639"/>
      <c r="D533" s="1640"/>
      <c r="E533" s="459" t="s">
        <v>204</v>
      </c>
      <c r="F533" s="445"/>
      <c r="G533" s="445"/>
      <c r="H533" s="1658" t="s">
        <v>232</v>
      </c>
      <c r="I533" s="1640"/>
      <c r="J533" s="463">
        <v>-4.3376803316983188E-2</v>
      </c>
      <c r="K533" s="445"/>
      <c r="L533" s="445"/>
      <c r="M533" s="1639"/>
      <c r="N533" s="1640"/>
      <c r="O533" s="460" t="s">
        <v>204</v>
      </c>
      <c r="P533" s="445"/>
      <c r="Q533" s="445"/>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7"/>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1640"/>
      <c r="D534" s="1640"/>
      <c r="E534" s="484" t="s">
        <v>205</v>
      </c>
      <c r="F534" s="445"/>
      <c r="G534" s="445"/>
      <c r="H534" s="1655" t="s">
        <v>210</v>
      </c>
      <c r="I534" s="1640"/>
      <c r="J534" s="466">
        <v>-0.13007483593089025</v>
      </c>
      <c r="K534" s="445"/>
      <c r="L534" s="445"/>
      <c r="M534" s="1640"/>
      <c r="N534" s="1640"/>
      <c r="O534" s="485" t="s">
        <v>205</v>
      </c>
      <c r="P534" s="445"/>
      <c r="Q534" s="445"/>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7"/>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1656" t="s">
        <v>232</v>
      </c>
      <c r="D535" s="1640"/>
      <c r="E535" s="462">
        <v>-3.1335830079055209E-2</v>
      </c>
      <c r="F535" s="445"/>
      <c r="G535" s="445"/>
      <c r="H535" s="1655" t="s">
        <v>258</v>
      </c>
      <c r="I535" s="1640"/>
      <c r="J535" s="466">
        <v>-3.9750759274625571E-3</v>
      </c>
      <c r="K535" s="445"/>
      <c r="L535" s="445"/>
      <c r="M535" s="1657" t="s">
        <v>232</v>
      </c>
      <c r="N535" s="1640"/>
      <c r="O535" s="464">
        <v>-2.7723611160737432E-2</v>
      </c>
      <c r="P535" s="445"/>
      <c r="Q535" s="445"/>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7"/>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1649" t="s">
        <v>210</v>
      </c>
      <c r="D536" s="1640"/>
      <c r="E536" s="465">
        <v>-9.4145580682207283E-2</v>
      </c>
      <c r="F536" s="445"/>
      <c r="G536" s="445"/>
      <c r="H536" s="1655" t="s">
        <v>256</v>
      </c>
      <c r="I536" s="1640"/>
      <c r="J536" s="466">
        <v>-8.3101042902405907E-3</v>
      </c>
      <c r="K536" s="445"/>
      <c r="L536" s="445"/>
      <c r="M536" s="1650" t="s">
        <v>210</v>
      </c>
      <c r="N536" s="1640"/>
      <c r="O536" s="467">
        <v>-6.4712415235819484E-2</v>
      </c>
      <c r="P536" s="445"/>
      <c r="Q536" s="445"/>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7"/>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1649" t="s">
        <v>258</v>
      </c>
      <c r="D537" s="1640"/>
      <c r="E537" s="465">
        <v>-3.6576325708228001E-3</v>
      </c>
      <c r="F537" s="445"/>
      <c r="G537" s="445"/>
      <c r="H537" s="1655" t="s">
        <v>261</v>
      </c>
      <c r="I537" s="1640"/>
      <c r="J537" s="466">
        <v>-3.0024413837848904E-3</v>
      </c>
      <c r="K537" s="445"/>
      <c r="L537" s="445"/>
      <c r="M537" s="1650" t="s">
        <v>258</v>
      </c>
      <c r="N537" s="1640"/>
      <c r="O537" s="467">
        <v>1.7155849255342674E-4</v>
      </c>
      <c r="P537" s="445"/>
      <c r="Q537" s="445"/>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7"/>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1649" t="s">
        <v>256</v>
      </c>
      <c r="D538" s="1640"/>
      <c r="E538" s="465">
        <v>2.305661177866731E-3</v>
      </c>
      <c r="F538" s="445"/>
      <c r="G538" s="445"/>
      <c r="H538" s="1655" t="s">
        <v>220</v>
      </c>
      <c r="I538" s="1640"/>
      <c r="J538" s="466">
        <v>8.0134104131362696E-2</v>
      </c>
      <c r="K538" s="445"/>
      <c r="L538" s="445"/>
      <c r="M538" s="1650" t="s">
        <v>256</v>
      </c>
      <c r="N538" s="1640"/>
      <c r="O538" s="467">
        <v>-8.0619157046550388E-4</v>
      </c>
      <c r="P538" s="445"/>
      <c r="Q538" s="445"/>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7"/>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1649" t="s">
        <v>261</v>
      </c>
      <c r="D539" s="1640"/>
      <c r="E539" s="465">
        <v>-3.1787293018885731E-3</v>
      </c>
      <c r="F539" s="445"/>
      <c r="G539" s="445"/>
      <c r="H539" s="1655" t="s">
        <v>214</v>
      </c>
      <c r="I539" s="1640"/>
      <c r="J539" s="466">
        <v>9.0500657697347331E-2</v>
      </c>
      <c r="K539" s="445"/>
      <c r="L539" s="445"/>
      <c r="M539" s="1650" t="s">
        <v>261</v>
      </c>
      <c r="N539" s="1640"/>
      <c r="O539" s="467">
        <v>-2.6905232872375126E-3</v>
      </c>
      <c r="P539" s="445"/>
      <c r="Q539" s="445"/>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7"/>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1649" t="s">
        <v>220</v>
      </c>
      <c r="D540" s="1640"/>
      <c r="E540" s="465">
        <v>5.7350142675593088E-2</v>
      </c>
      <c r="F540" s="445"/>
      <c r="G540" s="445"/>
      <c r="H540" s="1655" t="s">
        <v>242</v>
      </c>
      <c r="I540" s="1640"/>
      <c r="J540" s="466">
        <v>1.4831144163531682E-2</v>
      </c>
      <c r="K540" s="445"/>
      <c r="L540" s="445"/>
      <c r="M540" s="1650" t="s">
        <v>220</v>
      </c>
      <c r="N540" s="1640"/>
      <c r="O540" s="467">
        <v>3.3528317395617048E-2</v>
      </c>
      <c r="P540" s="445"/>
      <c r="Q540" s="445"/>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7"/>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1649" t="s">
        <v>214</v>
      </c>
      <c r="D541" s="1640"/>
      <c r="E541" s="465">
        <v>7.6368005315163731E-2</v>
      </c>
      <c r="F541" s="445"/>
      <c r="G541" s="445"/>
      <c r="H541" s="1655" t="s">
        <v>253</v>
      </c>
      <c r="I541" s="1640"/>
      <c r="J541" s="466">
        <v>-2.3506418639779067E-3</v>
      </c>
      <c r="K541" s="445"/>
      <c r="L541" s="445"/>
      <c r="M541" s="1650" t="s">
        <v>214</v>
      </c>
      <c r="N541" s="1640"/>
      <c r="O541" s="467">
        <v>6.6580545301740179E-2</v>
      </c>
      <c r="P541" s="445"/>
      <c r="Q541" s="445"/>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7"/>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1649" t="s">
        <v>242</v>
      </c>
      <c r="D542" s="1640"/>
      <c r="E542" s="465">
        <v>1.2560862324140963E-2</v>
      </c>
      <c r="F542" s="445"/>
      <c r="G542" s="445"/>
      <c r="H542" s="1655" t="s">
        <v>227</v>
      </c>
      <c r="I542" s="1640"/>
      <c r="J542" s="466">
        <v>-1.5565664281964788E-3</v>
      </c>
      <c r="K542" s="445"/>
      <c r="L542" s="445"/>
      <c r="M542" s="1650" t="s">
        <v>242</v>
      </c>
      <c r="N542" s="1640"/>
      <c r="O542" s="467">
        <v>9.5337182286799795E-3</v>
      </c>
      <c r="P542" s="445"/>
      <c r="Q542" s="445"/>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7"/>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1649" t="s">
        <v>253</v>
      </c>
      <c r="D543" s="1640"/>
      <c r="E543" s="465">
        <v>-7.4011358773739648E-3</v>
      </c>
      <c r="F543" s="445"/>
      <c r="G543" s="445"/>
      <c r="H543" s="1655" t="s">
        <v>212</v>
      </c>
      <c r="I543" s="1640"/>
      <c r="J543" s="466">
        <v>-0.10282646359813309</v>
      </c>
      <c r="K543" s="445"/>
      <c r="L543" s="445"/>
      <c r="M543" s="1650" t="s">
        <v>253</v>
      </c>
      <c r="N543" s="1640"/>
      <c r="O543" s="467">
        <v>-6.7999050079842393E-3</v>
      </c>
      <c r="P543" s="445"/>
      <c r="Q543" s="445"/>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7"/>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1649" t="s">
        <v>227</v>
      </c>
      <c r="D544" s="1640"/>
      <c r="E544" s="465">
        <v>2.2495870813131216E-2</v>
      </c>
      <c r="F544" s="445"/>
      <c r="G544" s="445"/>
      <c r="H544" s="1655" t="s">
        <v>218</v>
      </c>
      <c r="I544" s="1640"/>
      <c r="J544" s="466">
        <v>-9.7243381440004443E-3</v>
      </c>
      <c r="K544" s="445"/>
      <c r="L544" s="445"/>
      <c r="M544" s="1650" t="s">
        <v>227</v>
      </c>
      <c r="N544" s="1640"/>
      <c r="O544" s="467">
        <v>5.6918870065501032E-2</v>
      </c>
      <c r="P544" s="445"/>
      <c r="Q544" s="445"/>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7"/>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1649" t="s">
        <v>212</v>
      </c>
      <c r="D545" s="1640"/>
      <c r="E545" s="465">
        <v>-0.11400445477124629</v>
      </c>
      <c r="F545" s="445"/>
      <c r="G545" s="445"/>
      <c r="H545" s="1655" t="s">
        <v>233</v>
      </c>
      <c r="I545" s="1640"/>
      <c r="J545" s="466">
        <v>3.721704074887752E-3</v>
      </c>
      <c r="K545" s="445"/>
      <c r="L545" s="445"/>
      <c r="M545" s="1650" t="s">
        <v>212</v>
      </c>
      <c r="N545" s="1640"/>
      <c r="O545" s="467">
        <v>-0.12918432936007807</v>
      </c>
      <c r="P545" s="445"/>
      <c r="Q545" s="445"/>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7"/>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1649" t="s">
        <v>218</v>
      </c>
      <c r="D546" s="1640"/>
      <c r="E546" s="465">
        <v>3.4528255753081966E-2</v>
      </c>
      <c r="F546" s="445"/>
      <c r="G546" s="445"/>
      <c r="H546" s="1655" t="s">
        <v>247</v>
      </c>
      <c r="I546" s="1640"/>
      <c r="J546" s="466">
        <v>-9.9142037897287337E-3</v>
      </c>
      <c r="K546" s="445"/>
      <c r="L546" s="445"/>
      <c r="M546" s="1650" t="s">
        <v>218</v>
      </c>
      <c r="N546" s="1640"/>
      <c r="O546" s="467">
        <v>6.69518734129078E-2</v>
      </c>
      <c r="P546" s="445"/>
      <c r="Q546" s="445"/>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7"/>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1649" t="s">
        <v>233</v>
      </c>
      <c r="D547" s="1640"/>
      <c r="E547" s="465">
        <v>1.7691304256975324E-2</v>
      </c>
      <c r="F547" s="445"/>
      <c r="G547" s="445"/>
      <c r="H547" s="1655" t="s">
        <v>245</v>
      </c>
      <c r="I547" s="1640"/>
      <c r="J547" s="466">
        <v>-1.2981054578327059E-2</v>
      </c>
      <c r="K547" s="445"/>
      <c r="L547" s="445"/>
      <c r="M547" s="1650" t="s">
        <v>233</v>
      </c>
      <c r="N547" s="1640"/>
      <c r="O547" s="467">
        <v>3.1777997199381659E-2</v>
      </c>
      <c r="P547" s="445"/>
      <c r="Q547" s="445"/>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7"/>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1649" t="s">
        <v>247</v>
      </c>
      <c r="D548" s="1640"/>
      <c r="E548" s="465">
        <v>9.4554334643484755E-3</v>
      </c>
      <c r="F548" s="445"/>
      <c r="G548" s="445"/>
      <c r="H548" s="1655" t="s">
        <v>221</v>
      </c>
      <c r="I548" s="1640"/>
      <c r="J548" s="466">
        <v>6.0841487951899059E-2</v>
      </c>
      <c r="K548" s="445"/>
      <c r="L548" s="445"/>
      <c r="M548" s="1650" t="s">
        <v>247</v>
      </c>
      <c r="N548" s="1640"/>
      <c r="O548" s="467">
        <v>1.450153734950208E-2</v>
      </c>
      <c r="P548" s="445"/>
      <c r="Q548" s="445"/>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7"/>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1649" t="s">
        <v>245</v>
      </c>
      <c r="D549" s="1640"/>
      <c r="E549" s="465">
        <v>-1.1599790340107798E-2</v>
      </c>
      <c r="F549" s="445"/>
      <c r="G549" s="445"/>
      <c r="H549" s="1655" t="s">
        <v>238</v>
      </c>
      <c r="I549" s="1640"/>
      <c r="J549" s="466">
        <v>1.2098367292375737E-2</v>
      </c>
      <c r="K549" s="445"/>
      <c r="L549" s="445"/>
      <c r="M549" s="1650" t="s">
        <v>245</v>
      </c>
      <c r="N549" s="1640"/>
      <c r="O549" s="467">
        <v>-1.0681859574784345E-2</v>
      </c>
      <c r="P549" s="445"/>
      <c r="Q549" s="445"/>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7"/>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1649" t="s">
        <v>221</v>
      </c>
      <c r="D550" s="1640"/>
      <c r="E550" s="465">
        <v>6.3609909142361226E-2</v>
      </c>
      <c r="F550" s="445"/>
      <c r="G550" s="445"/>
      <c r="H550" s="1655" t="s">
        <v>243</v>
      </c>
      <c r="I550" s="1640"/>
      <c r="J550" s="466">
        <v>2.310852781827081E-6</v>
      </c>
      <c r="K550" s="445"/>
      <c r="L550" s="445"/>
      <c r="M550" s="1650" t="s">
        <v>221</v>
      </c>
      <c r="N550" s="1640"/>
      <c r="O550" s="467">
        <v>3.6697462030173655E-2</v>
      </c>
      <c r="P550" s="445"/>
      <c r="Q550" s="445"/>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7"/>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1649" t="s">
        <v>238</v>
      </c>
      <c r="D551" s="1640"/>
      <c r="E551" s="465">
        <v>2.2990600223343653E-2</v>
      </c>
      <c r="F551" s="445"/>
      <c r="G551" s="445"/>
      <c r="H551" s="1655" t="s">
        <v>255</v>
      </c>
      <c r="I551" s="1640"/>
      <c r="J551" s="466">
        <v>8.6990604705912845E-3</v>
      </c>
      <c r="K551" s="445"/>
      <c r="L551" s="445"/>
      <c r="M551" s="1650" t="s">
        <v>238</v>
      </c>
      <c r="N551" s="1640"/>
      <c r="O551" s="467">
        <v>2.2266208821932223E-2</v>
      </c>
      <c r="P551" s="445"/>
      <c r="Q551" s="445"/>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7"/>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1649" t="s">
        <v>243</v>
      </c>
      <c r="D552" s="1640"/>
      <c r="E552" s="465">
        <v>1.0852805706940255E-2</v>
      </c>
      <c r="F552" s="445"/>
      <c r="G552" s="445"/>
      <c r="H552" s="1655" t="s">
        <v>223</v>
      </c>
      <c r="I552" s="1640"/>
      <c r="J552" s="466">
        <v>7.4187589891984498E-2</v>
      </c>
      <c r="K552" s="445"/>
      <c r="L552" s="445"/>
      <c r="M552" s="1650" t="s">
        <v>243</v>
      </c>
      <c r="N552" s="1640"/>
      <c r="O552" s="467">
        <v>2.0066992670522379E-2</v>
      </c>
      <c r="P552" s="445"/>
      <c r="Q552" s="445"/>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7"/>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1649" t="s">
        <v>255</v>
      </c>
      <c r="D553" s="1640"/>
      <c r="E553" s="465">
        <v>5.9970669753455176E-3</v>
      </c>
      <c r="F553" s="445"/>
      <c r="G553" s="445"/>
      <c r="H553" s="1655" t="s">
        <v>246</v>
      </c>
      <c r="I553" s="1640"/>
      <c r="J553" s="466">
        <v>1.1291727721307758E-2</v>
      </c>
      <c r="K553" s="445"/>
      <c r="L553" s="445"/>
      <c r="M553" s="1650" t="s">
        <v>255</v>
      </c>
      <c r="N553" s="1640"/>
      <c r="O553" s="467">
        <v>4.3146632239953039E-3</v>
      </c>
      <c r="P553" s="445"/>
      <c r="Q553" s="445"/>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7"/>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1649" t="s">
        <v>223</v>
      </c>
      <c r="D554" s="1640"/>
      <c r="E554" s="465">
        <v>5.0561766019829098E-2</v>
      </c>
      <c r="F554" s="445"/>
      <c r="G554" s="445"/>
      <c r="H554" s="1655" t="s">
        <v>229</v>
      </c>
      <c r="I554" s="1640"/>
      <c r="J554" s="466">
        <v>-3.8418604080654256E-2</v>
      </c>
      <c r="K554" s="445"/>
      <c r="L554" s="445"/>
      <c r="M554" s="1650" t="s">
        <v>223</v>
      </c>
      <c r="N554" s="1640"/>
      <c r="O554" s="467">
        <v>2.4698314533476932E-2</v>
      </c>
      <c r="P554" s="445"/>
      <c r="Q554" s="445"/>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7"/>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1649" t="s">
        <v>246</v>
      </c>
      <c r="D555" s="1640"/>
      <c r="E555" s="465">
        <v>1.2267270390747978E-2</v>
      </c>
      <c r="F555" s="445"/>
      <c r="G555" s="445"/>
      <c r="H555" s="1655" t="s">
        <v>215</v>
      </c>
      <c r="I555" s="1640"/>
      <c r="J555" s="466">
        <v>-6.285300864577574E-2</v>
      </c>
      <c r="K555" s="445"/>
      <c r="L555" s="445"/>
      <c r="M555" s="1650" t="s">
        <v>246</v>
      </c>
      <c r="N555" s="1640"/>
      <c r="O555" s="467">
        <v>1.0391396074961546E-2</v>
      </c>
      <c r="P555" s="445"/>
      <c r="Q555" s="445"/>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7"/>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1649" t="s">
        <v>229</v>
      </c>
      <c r="D556" s="1640"/>
      <c r="E556" s="465">
        <v>-4.8833531456573806E-2</v>
      </c>
      <c r="F556" s="445"/>
      <c r="G556" s="445"/>
      <c r="H556" s="1655" t="s">
        <v>249</v>
      </c>
      <c r="I556" s="1640"/>
      <c r="J556" s="466">
        <v>-1.1358147686083652E-2</v>
      </c>
      <c r="K556" s="445"/>
      <c r="L556" s="445"/>
      <c r="M556" s="1650" t="s">
        <v>229</v>
      </c>
      <c r="N556" s="1640"/>
      <c r="O556" s="467">
        <v>-4.5880588928917408E-2</v>
      </c>
      <c r="P556" s="445"/>
      <c r="Q556" s="445"/>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7"/>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1649" t="s">
        <v>215</v>
      </c>
      <c r="D557" s="1640"/>
      <c r="E557" s="465">
        <v>-7.2520943789438283E-2</v>
      </c>
      <c r="F557" s="445"/>
      <c r="G557" s="445"/>
      <c r="H557" s="1655" t="s">
        <v>234</v>
      </c>
      <c r="I557" s="1640"/>
      <c r="J557" s="466">
        <v>-3.5197516340292397E-2</v>
      </c>
      <c r="K557" s="445"/>
      <c r="L557" s="445"/>
      <c r="M557" s="1650" t="s">
        <v>215</v>
      </c>
      <c r="N557" s="1640"/>
      <c r="O557" s="467">
        <v>-7.6596614371097757E-2</v>
      </c>
      <c r="P557" s="445"/>
      <c r="Q557" s="445"/>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7"/>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1649" t="s">
        <v>249</v>
      </c>
      <c r="D558" s="1640"/>
      <c r="E558" s="465">
        <v>-2.103094063814725E-3</v>
      </c>
      <c r="F558" s="445"/>
      <c r="G558" s="445"/>
      <c r="H558" s="1655" t="s">
        <v>224</v>
      </c>
      <c r="I558" s="1640"/>
      <c r="J558" s="466">
        <v>-2.3728821918248207E-2</v>
      </c>
      <c r="K558" s="445"/>
      <c r="L558" s="445"/>
      <c r="M558" s="1650" t="s">
        <v>249</v>
      </c>
      <c r="N558" s="1640"/>
      <c r="O558" s="467">
        <v>1.7996614856027886E-3</v>
      </c>
      <c r="P558" s="445"/>
      <c r="Q558" s="445"/>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7"/>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1649" t="s">
        <v>234</v>
      </c>
      <c r="D559" s="1640"/>
      <c r="E559" s="465">
        <v>-1.5565107849631808E-2</v>
      </c>
      <c r="F559" s="445"/>
      <c r="G559" s="445"/>
      <c r="H559" s="1655" t="s">
        <v>239</v>
      </c>
      <c r="I559" s="1640"/>
      <c r="J559" s="466">
        <v>-2.3374207723407165E-2</v>
      </c>
      <c r="K559" s="445"/>
      <c r="L559" s="445"/>
      <c r="M559" s="1650" t="s">
        <v>234</v>
      </c>
      <c r="N559" s="1640"/>
      <c r="O559" s="467">
        <v>-1.3218323012979281E-2</v>
      </c>
      <c r="P559" s="445"/>
      <c r="Q559" s="445"/>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7"/>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1649" t="s">
        <v>224</v>
      </c>
      <c r="D560" s="1640"/>
      <c r="E560" s="465">
        <v>2.9868937768693399E-2</v>
      </c>
      <c r="F560" s="445"/>
      <c r="G560" s="445"/>
      <c r="H560" s="1655" t="s">
        <v>241</v>
      </c>
      <c r="I560" s="1640"/>
      <c r="J560" s="466">
        <v>-1.7598868761662872E-2</v>
      </c>
      <c r="K560" s="445"/>
      <c r="L560" s="445"/>
      <c r="M560" s="1650" t="s">
        <v>224</v>
      </c>
      <c r="N560" s="1640"/>
      <c r="O560" s="467">
        <v>6.1170984945691773E-2</v>
      </c>
      <c r="P560" s="445"/>
      <c r="Q560" s="445"/>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7"/>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1649" t="s">
        <v>239</v>
      </c>
      <c r="D561" s="1640"/>
      <c r="E561" s="465">
        <v>8.2650239245174624E-3</v>
      </c>
      <c r="F561" s="445"/>
      <c r="G561" s="445"/>
      <c r="H561" s="1655" t="s">
        <v>259</v>
      </c>
      <c r="I561" s="1640"/>
      <c r="J561" s="466">
        <v>-6.4533702312075921E-3</v>
      </c>
      <c r="K561" s="445"/>
      <c r="L561" s="445"/>
      <c r="M561" s="1650" t="s">
        <v>239</v>
      </c>
      <c r="N561" s="1640"/>
      <c r="O561" s="467">
        <v>2.4298713982524037E-2</v>
      </c>
      <c r="P561" s="445"/>
      <c r="Q561" s="445"/>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7"/>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1649" t="s">
        <v>241</v>
      </c>
      <c r="D562" s="1640"/>
      <c r="E562" s="465">
        <v>-2.8601057457390226E-3</v>
      </c>
      <c r="F562" s="445"/>
      <c r="G562" s="445"/>
      <c r="H562" s="1655" t="s">
        <v>252</v>
      </c>
      <c r="I562" s="1640"/>
      <c r="J562" s="466">
        <v>-1.0410136831252673E-2</v>
      </c>
      <c r="K562" s="445"/>
      <c r="L562" s="445"/>
      <c r="M562" s="1650" t="s">
        <v>241</v>
      </c>
      <c r="N562" s="1640"/>
      <c r="O562" s="467">
        <v>-2.7649700686503131E-3</v>
      </c>
      <c r="P562" s="445"/>
      <c r="Q562" s="445"/>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7"/>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1649" t="s">
        <v>259</v>
      </c>
      <c r="D563" s="1640"/>
      <c r="E563" s="465">
        <v>-2.2394291892674227E-3</v>
      </c>
      <c r="F563" s="445"/>
      <c r="G563" s="445"/>
      <c r="H563" s="1655" t="s">
        <v>230</v>
      </c>
      <c r="I563" s="1640"/>
      <c r="J563" s="466">
        <v>5.285379135770233E-2</v>
      </c>
      <c r="K563" s="445"/>
      <c r="L563" s="445"/>
      <c r="M563" s="1650" t="s">
        <v>259</v>
      </c>
      <c r="N563" s="1640"/>
      <c r="O563" s="467">
        <v>-1.6966932157884479E-3</v>
      </c>
      <c r="P563" s="445"/>
      <c r="Q563" s="445"/>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7"/>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1649" t="s">
        <v>252</v>
      </c>
      <c r="D564" s="1640"/>
      <c r="E564" s="465">
        <v>-1.2793322209965255E-3</v>
      </c>
      <c r="F564" s="445"/>
      <c r="G564" s="445"/>
      <c r="H564" s="1655" t="s">
        <v>237</v>
      </c>
      <c r="I564" s="1640"/>
      <c r="J564" s="466">
        <v>3.0595728451816538E-2</v>
      </c>
      <c r="K564" s="445"/>
      <c r="L564" s="445"/>
      <c r="M564" s="1650" t="s">
        <v>252</v>
      </c>
      <c r="N564" s="1640"/>
      <c r="O564" s="467">
        <v>-8.7880649748618982E-4</v>
      </c>
      <c r="P564" s="445"/>
      <c r="Q564" s="445"/>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7"/>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1649" t="s">
        <v>230</v>
      </c>
      <c r="D565" s="1640"/>
      <c r="E565" s="465">
        <v>4.6423629651114275E-2</v>
      </c>
      <c r="F565" s="445"/>
      <c r="G565" s="445"/>
      <c r="H565" s="1655" t="s">
        <v>216</v>
      </c>
      <c r="I565" s="1640"/>
      <c r="J565" s="466">
        <v>8.6465009003958204E-2</v>
      </c>
      <c r="K565" s="445"/>
      <c r="L565" s="445"/>
      <c r="M565" s="1650" t="s">
        <v>230</v>
      </c>
      <c r="N565" s="1640"/>
      <c r="O565" s="467">
        <v>3.1847705535081219E-2</v>
      </c>
      <c r="P565" s="445"/>
      <c r="Q565" s="445"/>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7"/>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1649" t="s">
        <v>237</v>
      </c>
      <c r="D566" s="1640"/>
      <c r="E566" s="465">
        <v>2.7943914803371463E-2</v>
      </c>
      <c r="F566" s="445"/>
      <c r="G566" s="445"/>
      <c r="H566" s="1655" t="s">
        <v>235</v>
      </c>
      <c r="I566" s="1640"/>
      <c r="J566" s="466">
        <v>2.3503938892839818E-2</v>
      </c>
      <c r="K566" s="445"/>
      <c r="L566" s="445"/>
      <c r="M566" s="1650" t="s">
        <v>237</v>
      </c>
      <c r="N566" s="1640"/>
      <c r="O566" s="467">
        <v>2.9548507857266471E-2</v>
      </c>
      <c r="P566" s="445"/>
      <c r="Q566" s="445"/>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7"/>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1649" t="s">
        <v>216</v>
      </c>
      <c r="D567" s="1640"/>
      <c r="E567" s="465">
        <v>8.1299026084481626E-2</v>
      </c>
      <c r="F567" s="445"/>
      <c r="G567" s="445"/>
      <c r="H567" s="1655" t="s">
        <v>225</v>
      </c>
      <c r="I567" s="1640"/>
      <c r="J567" s="466">
        <v>2.7594400497189392E-3</v>
      </c>
      <c r="K567" s="445"/>
      <c r="L567" s="445"/>
      <c r="M567" s="1650" t="s">
        <v>216</v>
      </c>
      <c r="N567" s="1640"/>
      <c r="O567" s="467">
        <v>7.6390236015487167E-2</v>
      </c>
      <c r="P567" s="445"/>
      <c r="Q567" s="445"/>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7"/>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1649" t="s">
        <v>235</v>
      </c>
      <c r="D568" s="1640"/>
      <c r="E568" s="465">
        <v>3.0433310293671408E-2</v>
      </c>
      <c r="F568" s="445"/>
      <c r="G568" s="445"/>
      <c r="H568" s="1655" t="s">
        <v>248</v>
      </c>
      <c r="I568" s="1640"/>
      <c r="J568" s="466">
        <v>-1.1393517452474642E-2</v>
      </c>
      <c r="K568" s="445"/>
      <c r="L568" s="445"/>
      <c r="M568" s="1650" t="s">
        <v>235</v>
      </c>
      <c r="N568" s="1640"/>
      <c r="O568" s="467">
        <v>2.6529350414042859E-2</v>
      </c>
      <c r="P568" s="445"/>
      <c r="Q568" s="445"/>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7"/>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1649" t="s">
        <v>225</v>
      </c>
      <c r="D569" s="1640"/>
      <c r="E569" s="465">
        <v>3.211395824166121E-2</v>
      </c>
      <c r="F569" s="445"/>
      <c r="G569" s="445"/>
      <c r="H569" s="1655" t="s">
        <v>251</v>
      </c>
      <c r="I569" s="1640"/>
      <c r="J569" s="466">
        <v>1.1312450284296671E-2</v>
      </c>
      <c r="K569" s="445"/>
      <c r="L569" s="445"/>
      <c r="M569" s="1650" t="s">
        <v>225</v>
      </c>
      <c r="N569" s="1640"/>
      <c r="O569" s="467">
        <v>5.9864745552905219E-2</v>
      </c>
      <c r="P569" s="445"/>
      <c r="Q569" s="445"/>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7"/>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1649" t="s">
        <v>248</v>
      </c>
      <c r="D570" s="1640"/>
      <c r="E570" s="465">
        <v>-1.0834573404792599E-2</v>
      </c>
      <c r="F570" s="445"/>
      <c r="G570" s="445"/>
      <c r="H570" s="1655" t="s">
        <v>208</v>
      </c>
      <c r="I570" s="1640"/>
      <c r="J570" s="466">
        <v>0.13744671605345671</v>
      </c>
      <c r="K570" s="445"/>
      <c r="L570" s="445"/>
      <c r="M570" s="1650" t="s">
        <v>248</v>
      </c>
      <c r="N570" s="1640"/>
      <c r="O570" s="467">
        <v>-1.0502927923351068E-2</v>
      </c>
      <c r="P570" s="445"/>
      <c r="Q570" s="445"/>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7"/>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1649" t="s">
        <v>251</v>
      </c>
      <c r="D571" s="1640"/>
      <c r="E571" s="465">
        <v>9.0184866107460362E-3</v>
      </c>
      <c r="F571" s="445"/>
      <c r="G571" s="445"/>
      <c r="H571" s="1655" t="s">
        <v>254</v>
      </c>
      <c r="I571" s="1640"/>
      <c r="J571" s="466">
        <v>7.1971950899379685E-3</v>
      </c>
      <c r="K571" s="445"/>
      <c r="L571" s="445"/>
      <c r="M571" s="1650" t="s">
        <v>251</v>
      </c>
      <c r="N571" s="1640"/>
      <c r="O571" s="467">
        <v>4.0664713055522002E-3</v>
      </c>
      <c r="P571" s="445"/>
      <c r="Q571" s="445"/>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7"/>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1649" t="s">
        <v>208</v>
      </c>
      <c r="D572" s="1640"/>
      <c r="E572" s="465">
        <v>0.13059100005776311</v>
      </c>
      <c r="F572" s="445"/>
      <c r="G572" s="445"/>
      <c r="H572" s="1655" t="s">
        <v>260</v>
      </c>
      <c r="I572" s="1640"/>
      <c r="J572" s="466">
        <v>-3.0886282721046062E-3</v>
      </c>
      <c r="K572" s="445"/>
      <c r="L572" s="445"/>
      <c r="M572" s="1650" t="s">
        <v>208</v>
      </c>
      <c r="N572" s="1640"/>
      <c r="O572" s="467">
        <v>0.15430020395232891</v>
      </c>
      <c r="P572" s="445"/>
      <c r="Q572" s="445"/>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7"/>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1649" t="s">
        <v>254</v>
      </c>
      <c r="D573" s="1640"/>
      <c r="E573" s="465">
        <v>6.6182479328961413E-3</v>
      </c>
      <c r="F573" s="445"/>
      <c r="G573" s="445"/>
      <c r="H573" s="1655" t="s">
        <v>219</v>
      </c>
      <c r="I573" s="1640"/>
      <c r="J573" s="466">
        <v>-8.5927905635129337E-2</v>
      </c>
      <c r="K573" s="445"/>
      <c r="L573" s="445"/>
      <c r="M573" s="1650" t="s">
        <v>254</v>
      </c>
      <c r="N573" s="1640"/>
      <c r="O573" s="467">
        <v>6.6268574319136497E-3</v>
      </c>
      <c r="P573" s="445"/>
      <c r="Q573" s="445"/>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7"/>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1649" t="s">
        <v>260</v>
      </c>
      <c r="D574" s="1640"/>
      <c r="E574" s="465">
        <v>3.078437767966334E-3</v>
      </c>
      <c r="F574" s="445"/>
      <c r="G574" s="445"/>
      <c r="H574" s="1655" t="s">
        <v>211</v>
      </c>
      <c r="I574" s="1640"/>
      <c r="J574" s="466">
        <v>-7.8161292261612919E-2</v>
      </c>
      <c r="K574" s="445"/>
      <c r="L574" s="445"/>
      <c r="M574" s="1650" t="s">
        <v>260</v>
      </c>
      <c r="N574" s="1640"/>
      <c r="O574" s="467">
        <v>3.9092298680476712E-3</v>
      </c>
      <c r="P574" s="445"/>
      <c r="Q574" s="445"/>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7"/>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1649" t="s">
        <v>219</v>
      </c>
      <c r="D575" s="1640"/>
      <c r="E575" s="465">
        <v>3.1925189813186215E-3</v>
      </c>
      <c r="F575" s="445"/>
      <c r="G575" s="445"/>
      <c r="H575" s="1655" t="s">
        <v>244</v>
      </c>
      <c r="I575" s="1640"/>
      <c r="J575" s="466">
        <v>-1.386736458853868E-2</v>
      </c>
      <c r="K575" s="445"/>
      <c r="L575" s="445"/>
      <c r="M575" s="1650" t="s">
        <v>219</v>
      </c>
      <c r="N575" s="1640"/>
      <c r="O575" s="467">
        <v>6.5083510521491954E-3</v>
      </c>
      <c r="P575" s="445"/>
      <c r="Q575" s="445"/>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7"/>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1649" t="s">
        <v>211</v>
      </c>
      <c r="D576" s="1640"/>
      <c r="E576" s="465">
        <v>-0.12047690524863974</v>
      </c>
      <c r="F576" s="445"/>
      <c r="G576" s="445"/>
      <c r="H576" s="1655" t="s">
        <v>262</v>
      </c>
      <c r="I576" s="1640"/>
      <c r="J576" s="466">
        <v>3.3059419660100326E-3</v>
      </c>
      <c r="K576" s="445"/>
      <c r="L576" s="445"/>
      <c r="M576" s="1650" t="s">
        <v>211</v>
      </c>
      <c r="N576" s="1640"/>
      <c r="O576" s="467">
        <v>-0.13544429656794577</v>
      </c>
      <c r="P576" s="445"/>
      <c r="Q576" s="445"/>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7"/>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1649" t="s">
        <v>244</v>
      </c>
      <c r="D577" s="1640"/>
      <c r="E577" s="465">
        <v>-1.4751766911049735E-2</v>
      </c>
      <c r="F577" s="445"/>
      <c r="G577" s="445"/>
      <c r="H577" s="1655" t="s">
        <v>263</v>
      </c>
      <c r="I577" s="1640"/>
      <c r="J577" s="466">
        <v>-3.1655581971299588E-3</v>
      </c>
      <c r="K577" s="445"/>
      <c r="L577" s="445"/>
      <c r="M577" s="1650" t="s">
        <v>244</v>
      </c>
      <c r="N577" s="1640"/>
      <c r="O577" s="467">
        <v>-1.1173395240285235E-2</v>
      </c>
      <c r="P577" s="445"/>
      <c r="Q577" s="445"/>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7"/>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1649" t="s">
        <v>257</v>
      </c>
      <c r="D578" s="1640"/>
      <c r="E578" s="465">
        <v>-5.4987307563476463E-3</v>
      </c>
      <c r="F578" s="445"/>
      <c r="G578" s="445"/>
      <c r="H578" s="1655" t="s">
        <v>209</v>
      </c>
      <c r="I578" s="1640"/>
      <c r="J578" s="466">
        <v>0.12993116583427947</v>
      </c>
      <c r="K578" s="445"/>
      <c r="L578" s="445"/>
      <c r="M578" s="1650" t="s">
        <v>257</v>
      </c>
      <c r="N578" s="1640"/>
      <c r="O578" s="467">
        <v>-2.8191176557296241E-3</v>
      </c>
      <c r="P578" s="445"/>
      <c r="Q578" s="445"/>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7"/>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1649" t="s">
        <v>262</v>
      </c>
      <c r="D579" s="1640"/>
      <c r="E579" s="465">
        <v>9.3918324509381602E-4</v>
      </c>
      <c r="F579" s="445"/>
      <c r="G579" s="445"/>
      <c r="H579" s="1655" t="s">
        <v>226</v>
      </c>
      <c r="I579" s="1640"/>
      <c r="J579" s="466">
        <v>5.9197066281357194E-2</v>
      </c>
      <c r="K579" s="445"/>
      <c r="L579" s="445"/>
      <c r="M579" s="1650" t="s">
        <v>262</v>
      </c>
      <c r="N579" s="1640"/>
      <c r="O579" s="467">
        <v>-7.0482856344027307E-4</v>
      </c>
      <c r="P579" s="445"/>
      <c r="Q579" s="445"/>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7"/>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1649" t="s">
        <v>263</v>
      </c>
      <c r="D580" s="1640"/>
      <c r="E580" s="465">
        <v>-1.0354995773260713E-3</v>
      </c>
      <c r="F580" s="445"/>
      <c r="G580" s="445"/>
      <c r="H580" s="1655" t="s">
        <v>206</v>
      </c>
      <c r="I580" s="1640"/>
      <c r="J580" s="466">
        <v>0.13207304945683951</v>
      </c>
      <c r="K580" s="445"/>
      <c r="L580" s="445"/>
      <c r="M580" s="1650" t="s">
        <v>263</v>
      </c>
      <c r="N580" s="1640"/>
      <c r="O580" s="467">
        <v>9.5863924061705434E-4</v>
      </c>
      <c r="P580" s="445"/>
      <c r="Q580" s="445"/>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7"/>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1649" t="s">
        <v>209</v>
      </c>
      <c r="D581" s="1640"/>
      <c r="E581" s="465">
        <v>0.13456581064950165</v>
      </c>
      <c r="F581" s="445"/>
      <c r="G581" s="445"/>
      <c r="H581" s="1655" t="s">
        <v>222</v>
      </c>
      <c r="I581" s="1640"/>
      <c r="J581" s="466">
        <v>5.7254671603071239E-2</v>
      </c>
      <c r="K581" s="445"/>
      <c r="L581" s="445"/>
      <c r="M581" s="1650" t="s">
        <v>209</v>
      </c>
      <c r="N581" s="1640"/>
      <c r="O581" s="467">
        <v>0.14754066102525987</v>
      </c>
      <c r="P581" s="445"/>
      <c r="Q581" s="445"/>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7"/>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1649" t="s">
        <v>226</v>
      </c>
      <c r="D582" s="1640"/>
      <c r="E582" s="465">
        <v>5.0832426479525294E-2</v>
      </c>
      <c r="F582" s="445"/>
      <c r="G582" s="445"/>
      <c r="H582" s="1655" t="s">
        <v>207</v>
      </c>
      <c r="I582" s="1640"/>
      <c r="J582" s="466">
        <v>0.14743651839911431</v>
      </c>
      <c r="K582" s="445"/>
      <c r="L582" s="445"/>
      <c r="M582" s="1650" t="s">
        <v>226</v>
      </c>
      <c r="N582" s="1640"/>
      <c r="O582" s="467">
        <v>4.6440261890404837E-2</v>
      </c>
      <c r="P582" s="445"/>
      <c r="Q582" s="445"/>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7"/>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1649" t="s">
        <v>206</v>
      </c>
      <c r="D583" s="1640"/>
      <c r="E583" s="465">
        <v>0.13707225960194364</v>
      </c>
      <c r="F583" s="445"/>
      <c r="G583" s="445"/>
      <c r="H583" s="1655" t="s">
        <v>228</v>
      </c>
      <c r="I583" s="1640"/>
      <c r="J583" s="466">
        <v>6.0647165036018816E-2</v>
      </c>
      <c r="K583" s="445"/>
      <c r="L583" s="445"/>
      <c r="M583" s="1650" t="s">
        <v>206</v>
      </c>
      <c r="N583" s="1640"/>
      <c r="O583" s="467">
        <v>0.1481239066884521</v>
      </c>
      <c r="P583" s="445"/>
      <c r="Q583" s="445"/>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7"/>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1649" t="s">
        <v>222</v>
      </c>
      <c r="D584" s="1640"/>
      <c r="E584" s="465">
        <v>5.7458811073623592E-2</v>
      </c>
      <c r="F584" s="445"/>
      <c r="G584" s="445"/>
      <c r="H584" s="1655" t="s">
        <v>213</v>
      </c>
      <c r="I584" s="1640"/>
      <c r="J584" s="466">
        <v>8.8519273527442613E-2</v>
      </c>
      <c r="K584" s="445"/>
      <c r="L584" s="445"/>
      <c r="M584" s="1650" t="s">
        <v>222</v>
      </c>
      <c r="N584" s="1640"/>
      <c r="O584" s="467">
        <v>5.2238632463371425E-2</v>
      </c>
      <c r="P584" s="445"/>
      <c r="Q584" s="445"/>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7"/>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1649" t="s">
        <v>207</v>
      </c>
      <c r="D585" s="1640"/>
      <c r="E585" s="465">
        <v>0.1284335379154887</v>
      </c>
      <c r="F585" s="445"/>
      <c r="G585" s="445"/>
      <c r="H585" s="1655" t="s">
        <v>231</v>
      </c>
      <c r="I585" s="1640"/>
      <c r="J585" s="466">
        <v>4.4026089839120278E-2</v>
      </c>
      <c r="K585" s="445"/>
      <c r="L585" s="445"/>
      <c r="M585" s="1650" t="s">
        <v>207</v>
      </c>
      <c r="N585" s="1640"/>
      <c r="O585" s="467">
        <v>0.13040907546946048</v>
      </c>
      <c r="P585" s="445"/>
      <c r="Q585" s="445"/>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7"/>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1649" t="s">
        <v>228</v>
      </c>
      <c r="D586" s="1640"/>
      <c r="E586" s="465">
        <v>3.6911504201491793E-2</v>
      </c>
      <c r="F586" s="445"/>
      <c r="G586" s="445"/>
      <c r="H586" s="1655" t="s">
        <v>236</v>
      </c>
      <c r="I586" s="1640"/>
      <c r="J586" s="466">
        <v>3.1723720759726695E-2</v>
      </c>
      <c r="K586" s="445"/>
      <c r="L586" s="445"/>
      <c r="M586" s="1650" t="s">
        <v>228</v>
      </c>
      <c r="N586" s="1640"/>
      <c r="O586" s="467">
        <v>2.5767258839453976E-2</v>
      </c>
      <c r="P586" s="445"/>
      <c r="Q586" s="445"/>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7"/>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1649" t="s">
        <v>213</v>
      </c>
      <c r="D587" s="1640"/>
      <c r="E587" s="465">
        <v>0.10376347937367089</v>
      </c>
      <c r="F587" s="445"/>
      <c r="G587" s="445"/>
      <c r="H587" s="1655" t="s">
        <v>240</v>
      </c>
      <c r="I587" s="1640"/>
      <c r="J587" s="466">
        <v>-2.1403206549136678E-2</v>
      </c>
      <c r="K587" s="445"/>
      <c r="L587" s="445"/>
      <c r="M587" s="1650" t="s">
        <v>213</v>
      </c>
      <c r="N587" s="1640"/>
      <c r="O587" s="467">
        <v>0.10770534351455957</v>
      </c>
      <c r="P587" s="445"/>
      <c r="Q587" s="445"/>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7"/>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1649" t="s">
        <v>231</v>
      </c>
      <c r="D588" s="1640"/>
      <c r="E588" s="465">
        <v>3.8450873199420865E-2</v>
      </c>
      <c r="F588" s="445"/>
      <c r="G588" s="445"/>
      <c r="H588" s="1655" t="s">
        <v>217</v>
      </c>
      <c r="I588" s="1640"/>
      <c r="J588" s="466">
        <v>8.6093767040579194E-2</v>
      </c>
      <c r="K588" s="445"/>
      <c r="L588" s="445"/>
      <c r="M588" s="1650" t="s">
        <v>231</v>
      </c>
      <c r="N588" s="1640"/>
      <c r="O588" s="467">
        <v>3.0049960627132003E-2</v>
      </c>
      <c r="P588" s="445"/>
      <c r="Q588" s="445"/>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7"/>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1649" t="s">
        <v>236</v>
      </c>
      <c r="D589" s="1640"/>
      <c r="E589" s="465">
        <v>2.8041927325040367E-2</v>
      </c>
      <c r="F589" s="445"/>
      <c r="G589" s="445"/>
      <c r="H589" s="1654" t="s">
        <v>250</v>
      </c>
      <c r="I589" s="1640"/>
      <c r="J589" s="468">
        <v>1.042583392316427E-2</v>
      </c>
      <c r="K589" s="445"/>
      <c r="L589" s="445"/>
      <c r="M589" s="1650" t="s">
        <v>236</v>
      </c>
      <c r="N589" s="1640"/>
      <c r="O589" s="467">
        <v>1.6852639403300149E-2</v>
      </c>
      <c r="P589" s="445"/>
      <c r="Q589" s="445"/>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7"/>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1649" t="s">
        <v>240</v>
      </c>
      <c r="D590" s="1640"/>
      <c r="E590" s="465">
        <v>-3.4063813968231004E-3</v>
      </c>
      <c r="F590" s="445"/>
      <c r="G590" s="445"/>
      <c r="H590" s="1639"/>
      <c r="I590" s="1640"/>
      <c r="J590" s="461"/>
      <c r="K590" s="445"/>
      <c r="L590" s="445"/>
      <c r="M590" s="1650" t="s">
        <v>240</v>
      </c>
      <c r="N590" s="1640"/>
      <c r="O590" s="467">
        <v>1.7526617679442361E-2</v>
      </c>
      <c r="P590" s="445"/>
      <c r="Q590" s="445"/>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7"/>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1649" t="s">
        <v>217</v>
      </c>
      <c r="D591" s="1640"/>
      <c r="E591" s="465">
        <v>6.9923497176309996E-2</v>
      </c>
      <c r="F591" s="445"/>
      <c r="G591" s="445"/>
      <c r="H591" s="1639"/>
      <c r="I591" s="1640"/>
      <c r="J591" s="445"/>
      <c r="K591" s="445"/>
      <c r="L591" s="445"/>
      <c r="M591" s="1650" t="s">
        <v>217</v>
      </c>
      <c r="N591" s="1640"/>
      <c r="O591" s="467">
        <v>6.2563292160177919E-2</v>
      </c>
      <c r="P591" s="445"/>
      <c r="Q591" s="445"/>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7"/>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1651" t="s">
        <v>250</v>
      </c>
      <c r="D592" s="1640"/>
      <c r="E592" s="469">
        <v>8.7071599888995845E-3</v>
      </c>
      <c r="F592" s="445"/>
      <c r="G592" s="445"/>
      <c r="H592" s="1652" t="s">
        <v>271</v>
      </c>
      <c r="I592" s="1640"/>
      <c r="J592" s="1640"/>
      <c r="K592" s="445"/>
      <c r="L592" s="445"/>
      <c r="M592" s="1653" t="s">
        <v>250</v>
      </c>
      <c r="N592" s="1640"/>
      <c r="O592" s="470">
        <v>1.2932119554599901E-2</v>
      </c>
      <c r="P592" s="445"/>
      <c r="Q592" s="445"/>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7"/>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1639"/>
      <c r="D593" s="1640"/>
      <c r="E593" s="461"/>
      <c r="F593" s="445"/>
      <c r="G593" s="445"/>
      <c r="H593" s="1647" t="s">
        <v>204</v>
      </c>
      <c r="I593" s="1640"/>
      <c r="J593" s="486" t="s">
        <v>205</v>
      </c>
      <c r="K593" s="445"/>
      <c r="L593" s="445"/>
      <c r="M593" s="1639"/>
      <c r="N593" s="1640"/>
      <c r="O593" s="461"/>
      <c r="P593" s="445"/>
      <c r="Q593" s="445"/>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7"/>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1639"/>
      <c r="D594" s="1640"/>
      <c r="E594" s="445"/>
      <c r="F594" s="445"/>
      <c r="G594" s="445"/>
      <c r="H594" s="1648" t="s">
        <v>205</v>
      </c>
      <c r="I594" s="1640"/>
      <c r="J594" s="487">
        <v>1.0000000000000002</v>
      </c>
      <c r="K594" s="445"/>
      <c r="L594" s="445"/>
      <c r="M594" s="1639"/>
      <c r="N594" s="1640"/>
      <c r="O594" s="445"/>
      <c r="P594" s="445"/>
      <c r="Q594" s="445"/>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7"/>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1643" t="s">
        <v>271</v>
      </c>
      <c r="D595" s="1640"/>
      <c r="E595" s="1640"/>
      <c r="F595" s="445"/>
      <c r="G595" s="445"/>
      <c r="H595" s="1639"/>
      <c r="I595" s="1640"/>
      <c r="J595" s="461"/>
      <c r="K595" s="445"/>
      <c r="L595" s="445"/>
      <c r="M595" s="1644" t="s">
        <v>271</v>
      </c>
      <c r="N595" s="1640"/>
      <c r="O595" s="1640"/>
      <c r="P595" s="445"/>
      <c r="Q595" s="445"/>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7"/>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1645" t="s">
        <v>204</v>
      </c>
      <c r="D596" s="1640"/>
      <c r="E596" s="488" t="s">
        <v>205</v>
      </c>
      <c r="F596" s="445"/>
      <c r="G596" s="445"/>
      <c r="H596" s="1639"/>
      <c r="I596" s="1640"/>
      <c r="J596" s="445"/>
      <c r="K596" s="445"/>
      <c r="L596" s="445"/>
      <c r="M596" s="1646" t="s">
        <v>204</v>
      </c>
      <c r="N596" s="1640"/>
      <c r="O596" s="489" t="s">
        <v>205</v>
      </c>
      <c r="P596" s="445"/>
      <c r="Q596" s="445"/>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7"/>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1641" t="s">
        <v>205</v>
      </c>
      <c r="D597" s="1640"/>
      <c r="E597" s="490">
        <v>0.99999999999999989</v>
      </c>
      <c r="F597" s="445"/>
      <c r="G597" s="445"/>
      <c r="H597" s="1639"/>
      <c r="I597" s="1640"/>
      <c r="J597" s="445"/>
      <c r="K597" s="445"/>
      <c r="L597" s="445"/>
      <c r="M597" s="1642" t="s">
        <v>205</v>
      </c>
      <c r="N597" s="1640"/>
      <c r="O597" s="491">
        <v>1.0000000000000002</v>
      </c>
      <c r="P597" s="445"/>
      <c r="Q597" s="445"/>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7"/>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1639"/>
      <c r="D598" s="1640"/>
      <c r="E598" s="461"/>
      <c r="F598" s="445"/>
      <c r="G598" s="445"/>
      <c r="H598" s="1639"/>
      <c r="I598" s="1640"/>
      <c r="J598" s="445"/>
      <c r="K598" s="445"/>
      <c r="L598" s="445"/>
      <c r="M598" s="1639"/>
      <c r="N598" s="1640"/>
      <c r="O598" s="461"/>
      <c r="P598" s="445"/>
      <c r="Q598" s="445"/>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7"/>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1639"/>
      <c r="D599" s="1640"/>
      <c r="E599" s="445"/>
      <c r="F599" s="445"/>
      <c r="G599" s="445"/>
      <c r="H599" s="1639"/>
      <c r="I599" s="1640"/>
      <c r="J599" s="445"/>
      <c r="K599" s="445"/>
      <c r="L599" s="445"/>
      <c r="M599" s="1639"/>
      <c r="N599" s="1640"/>
      <c r="O599" s="445"/>
      <c r="P599" s="445"/>
      <c r="Q599" s="445"/>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7"/>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1639"/>
      <c r="D600" s="1640"/>
      <c r="E600" s="445"/>
      <c r="F600" s="445"/>
      <c r="G600" s="445"/>
      <c r="H600" s="1639"/>
      <c r="I600" s="1640"/>
      <c r="J600" s="445"/>
      <c r="K600" s="445"/>
      <c r="L600" s="445"/>
      <c r="M600" s="1639"/>
      <c r="N600" s="1640"/>
      <c r="O600" s="445"/>
      <c r="P600" s="445"/>
      <c r="Q600" s="445"/>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7"/>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1639"/>
      <c r="D601" s="1640"/>
      <c r="E601" s="445"/>
      <c r="F601" s="445"/>
      <c r="G601" s="445"/>
      <c r="H601" s="1639"/>
      <c r="I601" s="1640"/>
      <c r="J601" s="445"/>
      <c r="K601" s="445"/>
      <c r="L601" s="445"/>
      <c r="M601" s="1639"/>
      <c r="N601" s="1640"/>
      <c r="O601" s="445"/>
      <c r="P601" s="445"/>
      <c r="Q601" s="445"/>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7"/>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1639"/>
      <c r="D602" s="1640"/>
      <c r="E602" s="445"/>
      <c r="F602" s="445"/>
      <c r="G602" s="445"/>
      <c r="H602" s="1639"/>
      <c r="I602" s="1640"/>
      <c r="J602" s="445"/>
      <c r="K602" s="445"/>
      <c r="L602" s="445"/>
      <c r="M602" s="1639"/>
      <c r="N602" s="1640"/>
      <c r="O602" s="445"/>
      <c r="P602" s="445"/>
      <c r="Q602" s="445"/>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7"/>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1639"/>
      <c r="D603" s="1640"/>
      <c r="E603" s="445"/>
      <c r="F603" s="445"/>
      <c r="G603" s="445"/>
      <c r="H603" s="1639"/>
      <c r="I603" s="1640"/>
      <c r="J603" s="445"/>
      <c r="K603" s="445"/>
      <c r="L603" s="445"/>
      <c r="M603" s="1639"/>
      <c r="N603" s="1640"/>
      <c r="O603" s="445"/>
      <c r="P603" s="445"/>
      <c r="Q603" s="445"/>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7"/>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1639"/>
      <c r="D604" s="1640"/>
      <c r="E604" s="445"/>
      <c r="F604" s="445"/>
      <c r="G604" s="445"/>
      <c r="H604" s="1639"/>
      <c r="I604" s="1640"/>
      <c r="J604" s="445"/>
      <c r="K604" s="445"/>
      <c r="L604" s="445"/>
      <c r="M604" s="1639"/>
      <c r="N604" s="1640"/>
      <c r="O604" s="445"/>
      <c r="P604" s="445"/>
      <c r="Q604" s="445"/>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8"/>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1639"/>
      <c r="D605" s="1640"/>
      <c r="E605" s="445"/>
      <c r="F605" s="445"/>
      <c r="G605" s="445"/>
      <c r="H605" s="1639"/>
      <c r="I605" s="1640"/>
      <c r="J605" s="445"/>
      <c r="K605" s="445"/>
      <c r="L605" s="445"/>
      <c r="M605" s="1639"/>
      <c r="N605" s="1640"/>
      <c r="O605" s="445"/>
      <c r="P605" s="445"/>
      <c r="Q605" s="445"/>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8"/>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1639"/>
      <c r="D606" s="1640"/>
      <c r="E606" s="445"/>
      <c r="F606" s="445"/>
      <c r="G606" s="445"/>
      <c r="H606" s="1639"/>
      <c r="I606" s="1640"/>
      <c r="J606" s="445"/>
      <c r="K606" s="445"/>
      <c r="L606" s="445"/>
      <c r="M606" s="1639"/>
      <c r="N606" s="1640"/>
      <c r="O606" s="445"/>
      <c r="P606" s="445"/>
      <c r="Q606" s="445"/>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8"/>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1639"/>
      <c r="D607" s="1640"/>
      <c r="E607" s="445"/>
      <c r="F607" s="445"/>
      <c r="G607" s="445"/>
      <c r="H607" s="1639"/>
      <c r="I607" s="1640"/>
      <c r="J607" s="445"/>
      <c r="K607" s="445"/>
      <c r="L607" s="445"/>
      <c r="M607" s="1639"/>
      <c r="N607" s="1640"/>
      <c r="O607" s="445"/>
      <c r="P607" s="445"/>
      <c r="Q607" s="445"/>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8"/>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1639"/>
      <c r="D608" s="1640"/>
      <c r="E608" s="445"/>
      <c r="F608" s="445"/>
      <c r="G608" s="445"/>
      <c r="H608" s="1639"/>
      <c r="I608" s="1640"/>
      <c r="J608" s="445"/>
      <c r="K608" s="445"/>
      <c r="L608" s="445"/>
      <c r="M608" s="1639"/>
      <c r="N608" s="1640"/>
      <c r="O608" s="445"/>
      <c r="P608" s="445"/>
      <c r="Q608" s="445"/>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8"/>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1639"/>
      <c r="D609" s="1640"/>
      <c r="E609" s="445"/>
      <c r="F609" s="445"/>
      <c r="G609" s="445"/>
      <c r="H609" s="1639"/>
      <c r="I609" s="1640"/>
      <c r="J609" s="445"/>
      <c r="K609" s="445"/>
      <c r="L609" s="445"/>
      <c r="M609" s="1639"/>
      <c r="N609" s="1640"/>
      <c r="O609" s="445"/>
      <c r="P609" s="445"/>
      <c r="Q609" s="445"/>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8"/>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1639"/>
      <c r="D610" s="1640"/>
      <c r="E610" s="445"/>
      <c r="F610" s="445"/>
      <c r="G610" s="445"/>
      <c r="H610" s="1639"/>
      <c r="I610" s="1640"/>
      <c r="J610" s="445"/>
      <c r="K610" s="445"/>
      <c r="L610" s="445"/>
      <c r="M610" s="1639"/>
      <c r="N610" s="1640"/>
      <c r="O610" s="445"/>
      <c r="P610" s="445"/>
      <c r="Q610" s="445"/>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8"/>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1639"/>
      <c r="D611" s="1640"/>
      <c r="E611" s="445"/>
      <c r="F611" s="445"/>
      <c r="G611" s="445"/>
      <c r="H611" s="1639"/>
      <c r="I611" s="1640"/>
      <c r="J611" s="445"/>
      <c r="K611" s="445"/>
      <c r="L611" s="445"/>
      <c r="M611" s="1639"/>
      <c r="N611" s="1640"/>
      <c r="O611" s="445"/>
      <c r="P611" s="445"/>
      <c r="Q611" s="445"/>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8"/>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1639"/>
      <c r="D612" s="1640"/>
      <c r="E612" s="445"/>
      <c r="F612" s="445"/>
      <c r="G612" s="445"/>
      <c r="H612" s="1639"/>
      <c r="I612" s="1640"/>
      <c r="J612" s="445"/>
      <c r="K612" s="445"/>
      <c r="L612" s="445"/>
      <c r="M612" s="1639"/>
      <c r="N612" s="1640"/>
      <c r="O612" s="445"/>
      <c r="P612" s="445"/>
      <c r="Q612" s="445"/>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8"/>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1639"/>
      <c r="D613" s="1640"/>
      <c r="E613" s="445"/>
      <c r="F613" s="445"/>
      <c r="G613" s="445"/>
      <c r="H613" s="1639"/>
      <c r="I613" s="1640"/>
      <c r="J613" s="445"/>
      <c r="K613" s="445"/>
      <c r="L613" s="445"/>
      <c r="M613" s="1639"/>
      <c r="N613" s="1640"/>
      <c r="O613" s="445"/>
      <c r="P613" s="445"/>
      <c r="Q613" s="445"/>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8"/>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1639"/>
      <c r="D614" s="1640"/>
      <c r="E614" s="445"/>
      <c r="F614" s="445"/>
      <c r="G614" s="445"/>
      <c r="H614" s="1639"/>
      <c r="I614" s="1640"/>
      <c r="J614" s="445"/>
      <c r="K614" s="445"/>
      <c r="L614" s="445"/>
      <c r="M614" s="1639"/>
      <c r="N614" s="1640"/>
      <c r="O614" s="445"/>
      <c r="P614" s="445"/>
      <c r="Q614" s="445"/>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8"/>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1639"/>
      <c r="D615" s="1640"/>
      <c r="E615" s="445"/>
      <c r="F615" s="445"/>
      <c r="G615" s="445"/>
      <c r="H615" s="1639"/>
      <c r="I615" s="1640"/>
      <c r="J615" s="445"/>
      <c r="K615" s="445"/>
      <c r="L615" s="445"/>
      <c r="M615" s="1639"/>
      <c r="N615" s="1640"/>
      <c r="O615" s="445"/>
      <c r="P615" s="445"/>
      <c r="Q615" s="445"/>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8"/>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1639"/>
      <c r="D616" s="1640"/>
      <c r="E616" s="445"/>
      <c r="F616" s="445"/>
      <c r="G616" s="445"/>
      <c r="H616" s="1639"/>
      <c r="I616" s="1640"/>
      <c r="J616" s="445"/>
      <c r="K616" s="445"/>
      <c r="L616" s="445"/>
      <c r="M616" s="1639"/>
      <c r="N616" s="1640"/>
      <c r="O616" s="445"/>
      <c r="P616" s="445"/>
      <c r="Q616" s="445"/>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8"/>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1639"/>
      <c r="D617" s="1640"/>
      <c r="E617" s="445"/>
      <c r="F617" s="445"/>
      <c r="G617" s="445"/>
      <c r="H617" s="1639"/>
      <c r="I617" s="1640"/>
      <c r="J617" s="445"/>
      <c r="K617" s="445"/>
      <c r="L617" s="445"/>
      <c r="M617" s="1639"/>
      <c r="N617" s="1640"/>
      <c r="O617" s="445"/>
      <c r="P617" s="445"/>
      <c r="Q617" s="445"/>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8"/>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1639"/>
      <c r="D618" s="1640"/>
      <c r="E618" s="445"/>
      <c r="F618" s="445"/>
      <c r="G618" s="445"/>
      <c r="H618" s="1639"/>
      <c r="I618" s="1640"/>
      <c r="J618" s="445"/>
      <c r="K618" s="445"/>
      <c r="L618" s="445"/>
      <c r="M618" s="1639"/>
      <c r="N618" s="1640"/>
      <c r="O618" s="445"/>
      <c r="P618" s="445"/>
      <c r="Q618" s="445"/>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8"/>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1639"/>
      <c r="D619" s="1640"/>
      <c r="E619" s="445"/>
      <c r="F619" s="445"/>
      <c r="G619" s="445"/>
      <c r="H619" s="1639"/>
      <c r="I619" s="1640"/>
      <c r="J619" s="445"/>
      <c r="K619" s="445"/>
      <c r="L619" s="445"/>
      <c r="M619" s="1639"/>
      <c r="N619" s="1640"/>
      <c r="O619" s="445"/>
      <c r="P619" s="445"/>
      <c r="Q619" s="445"/>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8"/>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1639"/>
      <c r="D620" s="1640"/>
      <c r="E620" s="445"/>
      <c r="F620" s="445"/>
      <c r="G620" s="445"/>
      <c r="H620" s="1639"/>
      <c r="I620" s="1640"/>
      <c r="J620" s="445"/>
      <c r="K620" s="445"/>
      <c r="L620" s="445"/>
      <c r="M620" s="1639"/>
      <c r="N620" s="1640"/>
      <c r="O620" s="445"/>
      <c r="P620" s="445"/>
      <c r="Q620" s="445"/>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8"/>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1639"/>
      <c r="D621" s="1640"/>
      <c r="E621" s="445"/>
      <c r="F621" s="445"/>
      <c r="G621" s="445"/>
      <c r="H621" s="1639"/>
      <c r="I621" s="1640"/>
      <c r="J621" s="445"/>
      <c r="K621" s="445"/>
      <c r="L621" s="445"/>
      <c r="M621" s="1639"/>
      <c r="N621" s="1640"/>
      <c r="O621" s="445"/>
      <c r="P621" s="445"/>
      <c r="Q621" s="445"/>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8"/>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1639"/>
      <c r="D622" s="1640"/>
      <c r="E622" s="445"/>
      <c r="F622" s="445"/>
      <c r="G622" s="445"/>
      <c r="H622" s="1639"/>
      <c r="I622" s="1640"/>
      <c r="J622" s="445"/>
      <c r="K622" s="445"/>
      <c r="L622" s="445"/>
      <c r="M622" s="1639"/>
      <c r="N622" s="1640"/>
      <c r="O622" s="445"/>
      <c r="P622" s="445"/>
      <c r="Q622" s="445"/>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8"/>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1639"/>
      <c r="D623" s="1640"/>
      <c r="E623" s="445"/>
      <c r="F623" s="445"/>
      <c r="G623" s="445"/>
      <c r="H623" s="1639"/>
      <c r="I623" s="1640"/>
      <c r="J623" s="445"/>
      <c r="K623" s="445"/>
      <c r="L623" s="445"/>
      <c r="M623" s="1639"/>
      <c r="N623" s="1640"/>
      <c r="O623" s="445"/>
      <c r="P623" s="445"/>
      <c r="Q623" s="445"/>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8"/>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1639"/>
      <c r="D624" s="1640"/>
      <c r="E624" s="445"/>
      <c r="F624" s="445"/>
      <c r="G624" s="445"/>
      <c r="H624" s="1639"/>
      <c r="I624" s="1640"/>
      <c r="J624" s="445"/>
      <c r="K624" s="445"/>
      <c r="L624" s="445"/>
      <c r="M624" s="1639"/>
      <c r="N624" s="1640"/>
      <c r="O624" s="445"/>
      <c r="P624" s="445"/>
      <c r="Q624" s="445"/>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8"/>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1639"/>
      <c r="D625" s="1640"/>
      <c r="E625" s="445"/>
      <c r="F625" s="445"/>
      <c r="G625" s="445"/>
      <c r="H625" s="1639"/>
      <c r="I625" s="1640"/>
      <c r="J625" s="445"/>
      <c r="K625" s="445"/>
      <c r="L625" s="445"/>
      <c r="M625" s="1639"/>
      <c r="N625" s="1640"/>
      <c r="O625" s="445"/>
      <c r="P625" s="445"/>
      <c r="Q625" s="445"/>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8"/>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1639"/>
      <c r="D626" s="1640"/>
      <c r="E626" s="445"/>
      <c r="F626" s="445"/>
      <c r="G626" s="445"/>
      <c r="H626" s="1639"/>
      <c r="I626" s="1640"/>
      <c r="J626" s="445"/>
      <c r="K626" s="445"/>
      <c r="L626" s="445"/>
      <c r="M626" s="1639"/>
      <c r="N626" s="1640"/>
      <c r="O626" s="445"/>
      <c r="P626" s="445"/>
      <c r="Q626" s="445"/>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8"/>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1639"/>
      <c r="D627" s="1640"/>
      <c r="E627" s="445"/>
      <c r="F627" s="445"/>
      <c r="G627" s="445"/>
      <c r="H627" s="1639"/>
      <c r="I627" s="1640"/>
      <c r="J627" s="445"/>
      <c r="K627" s="445"/>
      <c r="L627" s="445"/>
      <c r="M627" s="1639"/>
      <c r="N627" s="1640"/>
      <c r="O627" s="445"/>
      <c r="P627" s="445"/>
      <c r="Q627" s="445"/>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8"/>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1639"/>
      <c r="D628" s="1640"/>
      <c r="E628" s="445"/>
      <c r="F628" s="445"/>
      <c r="G628" s="445"/>
      <c r="H628" s="1639"/>
      <c r="I628" s="1640"/>
      <c r="J628" s="445"/>
      <c r="K628" s="445"/>
      <c r="L628" s="445"/>
      <c r="M628" s="1639"/>
      <c r="N628" s="1640"/>
      <c r="O628" s="445"/>
      <c r="P628" s="445"/>
      <c r="Q628" s="445"/>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8"/>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1639"/>
      <c r="D629" s="1640"/>
      <c r="E629" s="445"/>
      <c r="F629" s="445"/>
      <c r="G629" s="445"/>
      <c r="H629" s="1639"/>
      <c r="I629" s="1640"/>
      <c r="J629" s="445"/>
      <c r="K629" s="445"/>
      <c r="L629" s="445"/>
      <c r="M629" s="1639"/>
      <c r="N629" s="1640"/>
      <c r="O629" s="445"/>
      <c r="P629" s="445"/>
      <c r="Q629" s="445"/>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8"/>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1639"/>
      <c r="D630" s="1640"/>
      <c r="E630" s="445"/>
      <c r="F630" s="445"/>
      <c r="G630" s="445"/>
      <c r="H630" s="1639"/>
      <c r="I630" s="1640"/>
      <c r="J630" s="445"/>
      <c r="K630" s="445"/>
      <c r="L630" s="445"/>
      <c r="M630" s="1639"/>
      <c r="N630" s="1640"/>
      <c r="O630" s="445"/>
      <c r="P630" s="445"/>
      <c r="Q630" s="445"/>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8"/>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1639"/>
      <c r="D631" s="1640"/>
      <c r="E631" s="445"/>
      <c r="F631" s="445"/>
      <c r="G631" s="445"/>
      <c r="H631" s="1639"/>
      <c r="I631" s="1640"/>
      <c r="J631" s="445"/>
      <c r="K631" s="445"/>
      <c r="L631" s="445"/>
      <c r="M631" s="1639"/>
      <c r="N631" s="1640"/>
      <c r="O631" s="445"/>
      <c r="P631" s="445"/>
      <c r="Q631" s="445"/>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8"/>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1639"/>
      <c r="D632" s="1640"/>
      <c r="E632" s="445"/>
      <c r="F632" s="445"/>
      <c r="G632" s="445"/>
      <c r="H632" s="1639"/>
      <c r="I632" s="1640"/>
      <c r="J632" s="445"/>
      <c r="K632" s="445"/>
      <c r="L632" s="445"/>
      <c r="M632" s="1639"/>
      <c r="N632" s="1640"/>
      <c r="O632" s="445"/>
      <c r="P632" s="445"/>
      <c r="Q632" s="445"/>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8"/>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1639"/>
      <c r="D633" s="1640"/>
      <c r="E633" s="445"/>
      <c r="F633" s="445"/>
      <c r="G633" s="445"/>
      <c r="H633" s="1639"/>
      <c r="I633" s="1640"/>
      <c r="J633" s="445"/>
      <c r="K633" s="445"/>
      <c r="L633" s="445"/>
      <c r="M633" s="1639"/>
      <c r="N633" s="1640"/>
      <c r="O633" s="445"/>
      <c r="P633" s="445"/>
      <c r="Q633" s="445"/>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8"/>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1639"/>
      <c r="D634" s="1640"/>
      <c r="E634" s="445"/>
      <c r="F634" s="445"/>
      <c r="G634" s="445"/>
      <c r="H634" s="1639"/>
      <c r="I634" s="1640"/>
      <c r="J634" s="445"/>
      <c r="K634" s="445"/>
      <c r="L634" s="445"/>
      <c r="M634" s="1639"/>
      <c r="N634" s="1640"/>
      <c r="O634" s="445"/>
      <c r="P634" s="445"/>
      <c r="Q634" s="445"/>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8"/>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1639"/>
      <c r="D635" s="1640"/>
      <c r="E635" s="445"/>
      <c r="F635" s="445"/>
      <c r="G635" s="445"/>
      <c r="H635" s="1639"/>
      <c r="I635" s="1640"/>
      <c r="J635" s="445"/>
      <c r="K635" s="445"/>
      <c r="L635" s="445"/>
      <c r="M635" s="1639"/>
      <c r="N635" s="1640"/>
      <c r="O635" s="445"/>
      <c r="P635" s="445"/>
      <c r="Q635" s="445"/>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8"/>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1639"/>
      <c r="D636" s="1640"/>
      <c r="E636" s="445"/>
      <c r="F636" s="445"/>
      <c r="G636" s="445"/>
      <c r="H636" s="1639"/>
      <c r="I636" s="1640"/>
      <c r="J636" s="445"/>
      <c r="K636" s="445"/>
      <c r="L636" s="445"/>
      <c r="M636" s="1639"/>
      <c r="N636" s="1640"/>
      <c r="O636" s="445"/>
      <c r="P636" s="445"/>
      <c r="Q636" s="445"/>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8"/>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1639"/>
      <c r="D637" s="1640"/>
      <c r="E637" s="445"/>
      <c r="F637" s="445"/>
      <c r="G637" s="445"/>
      <c r="H637" s="1639"/>
      <c r="I637" s="1640"/>
      <c r="J637" s="445"/>
      <c r="K637" s="445"/>
      <c r="L637" s="445"/>
      <c r="M637" s="1639"/>
      <c r="N637" s="1640"/>
      <c r="O637" s="445"/>
      <c r="P637" s="445"/>
      <c r="Q637" s="445"/>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8"/>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1639"/>
      <c r="D638" s="1640"/>
      <c r="E638" s="445"/>
      <c r="F638" s="445"/>
      <c r="G638" s="445"/>
      <c r="H638" s="1639"/>
      <c r="I638" s="1640"/>
      <c r="J638" s="445"/>
      <c r="K638" s="445"/>
      <c r="L638" s="445"/>
      <c r="M638" s="1639"/>
      <c r="N638" s="1640"/>
      <c r="O638" s="445"/>
      <c r="P638" s="445"/>
      <c r="Q638" s="445"/>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8"/>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1639"/>
      <c r="D639" s="1640"/>
      <c r="E639" s="445"/>
      <c r="F639" s="445"/>
      <c r="G639" s="445"/>
      <c r="H639" s="1639"/>
      <c r="I639" s="1640"/>
      <c r="J639" s="445"/>
      <c r="K639" s="445"/>
      <c r="L639" s="445"/>
      <c r="M639" s="1639"/>
      <c r="N639" s="1640"/>
      <c r="O639" s="445"/>
      <c r="P639" s="445"/>
      <c r="Q639" s="445"/>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8"/>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1639"/>
      <c r="D640" s="1640"/>
      <c r="E640" s="445"/>
      <c r="F640" s="445"/>
      <c r="G640" s="445"/>
      <c r="H640" s="1639"/>
      <c r="I640" s="1640"/>
      <c r="J640" s="445"/>
      <c r="K640" s="445"/>
      <c r="L640" s="445"/>
      <c r="M640" s="1639"/>
      <c r="N640" s="1640"/>
      <c r="O640" s="445"/>
      <c r="P640" s="445"/>
      <c r="Q640" s="445"/>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8"/>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1639"/>
      <c r="D641" s="1640"/>
      <c r="E641" s="445"/>
      <c r="F641" s="445"/>
      <c r="G641" s="445"/>
      <c r="H641" s="1639"/>
      <c r="I641" s="1640"/>
      <c r="J641" s="445"/>
      <c r="K641" s="445"/>
      <c r="L641" s="445"/>
      <c r="M641" s="1639"/>
      <c r="N641" s="1640"/>
      <c r="O641" s="445"/>
      <c r="P641" s="445"/>
      <c r="Q641" s="445"/>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8"/>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1639"/>
      <c r="D642" s="1640"/>
      <c r="E642" s="445"/>
      <c r="F642" s="445"/>
      <c r="G642" s="445"/>
      <c r="H642" s="1639"/>
      <c r="I642" s="1640"/>
      <c r="J642" s="445"/>
      <c r="K642" s="445"/>
      <c r="L642" s="445"/>
      <c r="M642" s="1639"/>
      <c r="N642" s="1640"/>
      <c r="O642" s="445"/>
      <c r="P642" s="445"/>
      <c r="Q642" s="445"/>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8"/>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1639"/>
      <c r="D643" s="1640"/>
      <c r="E643" s="445"/>
      <c r="F643" s="445"/>
      <c r="G643" s="445"/>
      <c r="H643" s="1639"/>
      <c r="I643" s="1640"/>
      <c r="J643" s="445"/>
      <c r="K643" s="445"/>
      <c r="L643" s="445"/>
      <c r="M643" s="1639"/>
      <c r="N643" s="1640"/>
      <c r="O643" s="445"/>
      <c r="P643" s="445"/>
      <c r="Q643" s="445"/>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8"/>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1639"/>
      <c r="D644" s="1640"/>
      <c r="E644" s="445"/>
      <c r="F644" s="445"/>
      <c r="G644" s="445"/>
      <c r="H644" s="1639"/>
      <c r="I644" s="1640"/>
      <c r="J644" s="445"/>
      <c r="K644" s="445"/>
      <c r="L644" s="445"/>
      <c r="M644" s="1639"/>
      <c r="N644" s="1640"/>
      <c r="O644" s="445"/>
      <c r="P644" s="445"/>
      <c r="Q644" s="445"/>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8"/>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1639"/>
      <c r="D645" s="1640"/>
      <c r="E645" s="445"/>
      <c r="F645" s="445"/>
      <c r="G645" s="445"/>
      <c r="H645" s="1639"/>
      <c r="I645" s="1640"/>
      <c r="J645" s="445"/>
      <c r="K645" s="445"/>
      <c r="L645" s="445"/>
      <c r="M645" s="1639"/>
      <c r="N645" s="1640"/>
      <c r="O645" s="445"/>
      <c r="P645" s="445"/>
      <c r="Q645" s="445"/>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8"/>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1639"/>
      <c r="D646" s="1640"/>
      <c r="E646" s="445"/>
      <c r="F646" s="445"/>
      <c r="G646" s="445"/>
      <c r="H646" s="1639"/>
      <c r="I646" s="1640"/>
      <c r="J646" s="445"/>
      <c r="K646" s="445"/>
      <c r="L646" s="445"/>
      <c r="M646" s="1639"/>
      <c r="N646" s="1640"/>
      <c r="O646" s="445"/>
      <c r="P646" s="445"/>
      <c r="Q646" s="445"/>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8"/>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1639"/>
      <c r="D647" s="1640"/>
      <c r="E647" s="445"/>
      <c r="F647" s="445"/>
      <c r="G647" s="445"/>
      <c r="H647" s="1639"/>
      <c r="I647" s="1640"/>
      <c r="J647" s="445"/>
      <c r="K647" s="445"/>
      <c r="L647" s="445"/>
      <c r="M647" s="1639"/>
      <c r="N647" s="1640"/>
      <c r="O647" s="445"/>
      <c r="P647" s="445"/>
      <c r="Q647" s="445"/>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8"/>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1639"/>
      <c r="D648" s="1640"/>
      <c r="E648" s="445"/>
      <c r="F648" s="445"/>
      <c r="G648" s="445"/>
      <c r="H648" s="1639"/>
      <c r="I648" s="1640"/>
      <c r="J648" s="445"/>
      <c r="K648" s="445"/>
      <c r="L648" s="445"/>
      <c r="M648" s="1639"/>
      <c r="N648" s="1640"/>
      <c r="O648" s="445"/>
      <c r="P648" s="445"/>
      <c r="Q648" s="445"/>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8"/>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1639"/>
      <c r="D649" s="1640"/>
      <c r="E649" s="445"/>
      <c r="F649" s="445"/>
      <c r="G649" s="445"/>
      <c r="H649" s="1639"/>
      <c r="I649" s="1640"/>
      <c r="J649" s="445"/>
      <c r="K649" s="445"/>
      <c r="L649" s="445"/>
      <c r="M649" s="1639"/>
      <c r="N649" s="1640"/>
      <c r="O649" s="445"/>
      <c r="P649" s="445"/>
      <c r="Q649" s="445"/>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8"/>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1639"/>
      <c r="D650" s="1640"/>
      <c r="E650" s="445"/>
      <c r="F650" s="445"/>
      <c r="G650" s="445"/>
      <c r="H650" s="1639"/>
      <c r="I650" s="1640"/>
      <c r="J650" s="445"/>
      <c r="K650" s="445"/>
      <c r="L650" s="445"/>
      <c r="M650" s="1639"/>
      <c r="N650" s="1640"/>
      <c r="O650" s="445"/>
      <c r="P650" s="445"/>
      <c r="Q650" s="445"/>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8"/>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1639"/>
      <c r="D651" s="1640"/>
      <c r="E651" s="445"/>
      <c r="F651" s="445"/>
      <c r="G651" s="445"/>
      <c r="H651" s="1639"/>
      <c r="I651" s="1640"/>
      <c r="J651" s="445"/>
      <c r="K651" s="445"/>
      <c r="L651" s="445"/>
      <c r="M651" s="1639"/>
      <c r="N651" s="1640"/>
      <c r="O651" s="445"/>
      <c r="P651" s="445"/>
      <c r="Q651" s="445"/>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8"/>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1639"/>
      <c r="D652" s="1640"/>
      <c r="E652" s="445"/>
      <c r="F652" s="445"/>
      <c r="G652" s="445"/>
      <c r="H652" s="1639"/>
      <c r="I652" s="1640"/>
      <c r="J652" s="445"/>
      <c r="K652" s="445"/>
      <c r="L652" s="445"/>
      <c r="M652" s="1639"/>
      <c r="N652" s="1640"/>
      <c r="O652" s="445"/>
      <c r="P652" s="445"/>
      <c r="Q652" s="445"/>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8"/>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1639"/>
      <c r="D653" s="1640"/>
      <c r="E653" s="445"/>
      <c r="F653" s="445"/>
      <c r="G653" s="445"/>
      <c r="H653" s="1639"/>
      <c r="I653" s="1640"/>
      <c r="J653" s="445"/>
      <c r="K653" s="445"/>
      <c r="L653" s="445"/>
      <c r="M653" s="1639"/>
      <c r="N653" s="1640"/>
      <c r="O653" s="445"/>
      <c r="P653" s="445"/>
      <c r="Q653" s="445"/>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8"/>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1639"/>
      <c r="D654" s="1640"/>
      <c r="E654" s="445"/>
      <c r="F654" s="445"/>
      <c r="G654" s="445"/>
      <c r="H654" s="1639"/>
      <c r="I654" s="1640"/>
      <c r="J654" s="445"/>
      <c r="K654" s="445"/>
      <c r="L654" s="445"/>
      <c r="M654" s="1639"/>
      <c r="N654" s="1640"/>
      <c r="O654" s="445"/>
      <c r="P654" s="445"/>
      <c r="Q654" s="445"/>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8"/>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1639"/>
      <c r="D655" s="1640"/>
      <c r="E655" s="445"/>
      <c r="F655" s="445"/>
      <c r="G655" s="445"/>
      <c r="H655" s="1639"/>
      <c r="I655" s="1640"/>
      <c r="J655" s="445"/>
      <c r="K655" s="445"/>
      <c r="L655" s="445"/>
      <c r="M655" s="1639"/>
      <c r="N655" s="1640"/>
      <c r="O655" s="445"/>
      <c r="P655" s="445"/>
      <c r="Q655" s="445"/>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8"/>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1639"/>
      <c r="D656" s="1640"/>
      <c r="E656" s="445"/>
      <c r="F656" s="445"/>
      <c r="G656" s="445"/>
      <c r="H656" s="1639"/>
      <c r="I656" s="1640"/>
      <c r="J656" s="445"/>
      <c r="K656" s="445"/>
      <c r="L656" s="445"/>
      <c r="M656" s="1639"/>
      <c r="N656" s="1640"/>
      <c r="O656" s="445"/>
      <c r="P656" s="445"/>
      <c r="Q656" s="445"/>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8"/>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1639"/>
      <c r="D657" s="1640"/>
      <c r="E657" s="445"/>
      <c r="F657" s="445"/>
      <c r="G657" s="445"/>
      <c r="H657" s="1639"/>
      <c r="I657" s="1640"/>
      <c r="J657" s="445"/>
      <c r="K657" s="445"/>
      <c r="L657" s="445"/>
      <c r="M657" s="1639"/>
      <c r="N657" s="1640"/>
      <c r="O657" s="445"/>
      <c r="P657" s="445"/>
      <c r="Q657" s="445"/>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8"/>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1639"/>
      <c r="D658" s="1640"/>
      <c r="E658" s="445"/>
      <c r="F658" s="445"/>
      <c r="G658" s="445"/>
      <c r="H658" s="1639"/>
      <c r="I658" s="1640"/>
      <c r="J658" s="445"/>
      <c r="K658" s="445"/>
      <c r="L658" s="445"/>
      <c r="M658" s="1639"/>
      <c r="N658" s="1640"/>
      <c r="O658" s="445"/>
      <c r="P658" s="445"/>
      <c r="Q658" s="445"/>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8"/>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1639"/>
      <c r="D659" s="1640"/>
      <c r="E659" s="445"/>
      <c r="F659" s="445"/>
      <c r="G659" s="445"/>
      <c r="H659" s="1639"/>
      <c r="I659" s="1640"/>
      <c r="J659" s="445"/>
      <c r="K659" s="445"/>
      <c r="L659" s="445"/>
      <c r="M659" s="1639"/>
      <c r="N659" s="1640"/>
      <c r="O659" s="445"/>
      <c r="P659" s="445"/>
      <c r="Q659" s="445"/>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8"/>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1639"/>
      <c r="D660" s="1640"/>
      <c r="E660" s="445"/>
      <c r="F660" s="445"/>
      <c r="G660" s="445"/>
      <c r="H660" s="1639"/>
      <c r="I660" s="1640"/>
      <c r="J660" s="445"/>
      <c r="K660" s="445"/>
      <c r="L660" s="445"/>
      <c r="M660" s="1639"/>
      <c r="N660" s="1640"/>
      <c r="O660" s="445"/>
      <c r="P660" s="445"/>
      <c r="Q660" s="445"/>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8"/>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1639"/>
      <c r="D661" s="1640"/>
      <c r="E661" s="445"/>
      <c r="F661" s="445"/>
      <c r="G661" s="445"/>
      <c r="H661" s="1639"/>
      <c r="I661" s="1640"/>
      <c r="J661" s="445"/>
      <c r="K661" s="445"/>
      <c r="L661" s="445"/>
      <c r="M661" s="1639"/>
      <c r="N661" s="1640"/>
      <c r="O661" s="445"/>
      <c r="P661" s="445"/>
      <c r="Q661" s="445"/>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8"/>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1639"/>
      <c r="D662" s="1640"/>
      <c r="E662" s="445"/>
      <c r="F662" s="445"/>
      <c r="G662" s="445"/>
      <c r="H662" s="1639"/>
      <c r="I662" s="1640"/>
      <c r="J662" s="445"/>
      <c r="K662" s="445"/>
      <c r="L662" s="445"/>
      <c r="M662" s="1639"/>
      <c r="N662" s="1640"/>
      <c r="O662" s="445"/>
      <c r="P662" s="445"/>
      <c r="Q662" s="445"/>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8"/>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1639"/>
      <c r="D663" s="1640"/>
      <c r="E663" s="445"/>
      <c r="F663" s="445"/>
      <c r="G663" s="445"/>
      <c r="H663" s="1639"/>
      <c r="I663" s="1640"/>
      <c r="J663" s="445"/>
      <c r="K663" s="445"/>
      <c r="L663" s="445"/>
      <c r="M663" s="1639"/>
      <c r="N663" s="1640"/>
      <c r="O663" s="445"/>
      <c r="P663" s="445"/>
      <c r="Q663" s="445"/>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8"/>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1639"/>
      <c r="D664" s="1640"/>
      <c r="E664" s="445"/>
      <c r="F664" s="445"/>
      <c r="G664" s="445"/>
      <c r="H664" s="1639"/>
      <c r="I664" s="1640"/>
      <c r="J664" s="445"/>
      <c r="K664" s="445"/>
      <c r="L664" s="445"/>
      <c r="M664" s="1639"/>
      <c r="N664" s="1640"/>
      <c r="O664" s="445"/>
      <c r="P664" s="445"/>
      <c r="Q664" s="445"/>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8"/>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1639"/>
      <c r="D665" s="1640"/>
      <c r="E665" s="445"/>
      <c r="F665" s="445"/>
      <c r="G665" s="445"/>
      <c r="H665" s="1639"/>
      <c r="I665" s="1640"/>
      <c r="J665" s="445"/>
      <c r="K665" s="445"/>
      <c r="L665" s="445"/>
      <c r="M665" s="1639"/>
      <c r="N665" s="1640"/>
      <c r="O665" s="445"/>
      <c r="P665" s="445"/>
      <c r="Q665" s="445"/>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8"/>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1639"/>
      <c r="D666" s="1640"/>
      <c r="E666" s="445"/>
      <c r="F666" s="445"/>
      <c r="G666" s="445"/>
      <c r="H666" s="1639"/>
      <c r="I666" s="1640"/>
      <c r="J666" s="445"/>
      <c r="K666" s="445"/>
      <c r="L666" s="445"/>
      <c r="M666" s="1639"/>
      <c r="N666" s="1640"/>
      <c r="O666" s="445"/>
      <c r="P666" s="445"/>
      <c r="Q666" s="445"/>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8"/>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1639"/>
      <c r="D667" s="1640"/>
      <c r="E667" s="445"/>
      <c r="F667" s="445"/>
      <c r="G667" s="445"/>
      <c r="H667" s="1639"/>
      <c r="I667" s="1640"/>
      <c r="J667" s="445"/>
      <c r="K667" s="445"/>
      <c r="L667" s="445"/>
      <c r="M667" s="1639"/>
      <c r="N667" s="1640"/>
      <c r="O667" s="445"/>
      <c r="P667" s="445"/>
      <c r="Q667" s="445"/>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8"/>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1639"/>
      <c r="D668" s="1640"/>
      <c r="E668" s="445"/>
      <c r="F668" s="445"/>
      <c r="G668" s="445"/>
      <c r="H668" s="1639"/>
      <c r="I668" s="1640"/>
      <c r="J668" s="445"/>
      <c r="K668" s="445"/>
      <c r="L668" s="445"/>
      <c r="M668" s="1639"/>
      <c r="N668" s="1640"/>
      <c r="O668" s="445"/>
      <c r="P668" s="445"/>
      <c r="Q668" s="445"/>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8"/>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1639"/>
      <c r="D669" s="1640"/>
      <c r="E669" s="445"/>
      <c r="F669" s="445"/>
      <c r="G669" s="445"/>
      <c r="H669" s="1639"/>
      <c r="I669" s="1640"/>
      <c r="J669" s="445"/>
      <c r="K669" s="445"/>
      <c r="L669" s="445"/>
      <c r="M669" s="1639"/>
      <c r="N669" s="1640"/>
      <c r="O669" s="445"/>
      <c r="P669" s="445"/>
      <c r="Q669" s="445"/>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8"/>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1639"/>
      <c r="D670" s="1640"/>
      <c r="E670" s="445"/>
      <c r="F670" s="445"/>
      <c r="G670" s="445"/>
      <c r="H670" s="1639"/>
      <c r="I670" s="1640"/>
      <c r="J670" s="445"/>
      <c r="K670" s="445"/>
      <c r="L670" s="445"/>
      <c r="M670" s="1639"/>
      <c r="N670" s="1640"/>
      <c r="O670" s="445"/>
      <c r="P670" s="445"/>
      <c r="Q670" s="445"/>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8"/>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1639"/>
      <c r="D671" s="1640"/>
      <c r="E671" s="445"/>
      <c r="F671" s="445"/>
      <c r="G671" s="445"/>
      <c r="H671" s="1639"/>
      <c r="I671" s="1640"/>
      <c r="J671" s="445"/>
      <c r="K671" s="445"/>
      <c r="L671" s="445"/>
      <c r="M671" s="1639"/>
      <c r="N671" s="1640"/>
      <c r="O671" s="445"/>
      <c r="P671" s="445"/>
      <c r="Q671" s="445"/>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8"/>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1639"/>
      <c r="D672" s="1640"/>
      <c r="E672" s="445"/>
      <c r="F672" s="445"/>
      <c r="G672" s="445"/>
      <c r="H672" s="1639"/>
      <c r="I672" s="1640"/>
      <c r="J672" s="445"/>
      <c r="K672" s="445"/>
      <c r="L672" s="445"/>
      <c r="M672" s="1639"/>
      <c r="N672" s="1640"/>
      <c r="O672" s="445"/>
      <c r="P672" s="445"/>
      <c r="Q672" s="445"/>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8"/>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1639"/>
      <c r="D673" s="1640"/>
      <c r="E673" s="445"/>
      <c r="F673" s="445"/>
      <c r="G673" s="445"/>
      <c r="H673" s="1639"/>
      <c r="I673" s="1640"/>
      <c r="J673" s="445"/>
      <c r="K673" s="445"/>
      <c r="L673" s="445"/>
      <c r="M673" s="1639"/>
      <c r="N673" s="1640"/>
      <c r="O673" s="445"/>
      <c r="P673" s="445"/>
      <c r="Q673" s="445"/>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8"/>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1639"/>
      <c r="D674" s="1640"/>
      <c r="E674" s="445"/>
      <c r="F674" s="445"/>
      <c r="G674" s="445"/>
      <c r="H674" s="1639"/>
      <c r="I674" s="1640"/>
      <c r="J674" s="445"/>
      <c r="K674" s="445"/>
      <c r="L674" s="445"/>
      <c r="M674" s="1639"/>
      <c r="N674" s="1640"/>
      <c r="O674" s="445"/>
      <c r="P674" s="445"/>
      <c r="Q674" s="445"/>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8"/>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1639"/>
      <c r="D675" s="1640"/>
      <c r="E675" s="445"/>
      <c r="F675" s="445"/>
      <c r="G675" s="445"/>
      <c r="H675" s="1639"/>
      <c r="I675" s="1640"/>
      <c r="J675" s="445"/>
      <c r="K675" s="445"/>
      <c r="L675" s="445"/>
      <c r="M675" s="1639"/>
      <c r="N675" s="1640"/>
      <c r="O675" s="445"/>
      <c r="P675" s="445"/>
      <c r="Q675" s="445"/>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8"/>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1639"/>
      <c r="D676" s="1640"/>
      <c r="E676" s="445"/>
      <c r="F676" s="445"/>
      <c r="G676" s="445"/>
      <c r="H676" s="1639"/>
      <c r="I676" s="1640"/>
      <c r="J676" s="445"/>
      <c r="K676" s="445"/>
      <c r="L676" s="445"/>
      <c r="M676" s="1639"/>
      <c r="N676" s="1640"/>
      <c r="O676" s="445"/>
      <c r="P676" s="445"/>
      <c r="Q676" s="445"/>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8"/>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1639"/>
      <c r="D677" s="1640"/>
      <c r="E677" s="445"/>
      <c r="F677" s="445"/>
      <c r="G677" s="445"/>
      <c r="H677" s="1639"/>
      <c r="I677" s="1640"/>
      <c r="J677" s="445"/>
      <c r="K677" s="445"/>
      <c r="L677" s="445"/>
      <c r="M677" s="1639"/>
      <c r="N677" s="1640"/>
      <c r="O677" s="445"/>
      <c r="P677" s="445"/>
      <c r="Q677" s="445"/>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8"/>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1639"/>
      <c r="D678" s="1640"/>
      <c r="E678" s="445"/>
      <c r="F678" s="445"/>
      <c r="G678" s="445"/>
      <c r="H678" s="1639"/>
      <c r="I678" s="1640"/>
      <c r="J678" s="445"/>
      <c r="K678" s="445"/>
      <c r="L678" s="445"/>
      <c r="M678" s="1639"/>
      <c r="N678" s="1640"/>
      <c r="O678" s="445"/>
      <c r="P678" s="445"/>
      <c r="Q678" s="445"/>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8"/>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1639"/>
      <c r="D679" s="1640"/>
      <c r="E679" s="445"/>
      <c r="F679" s="445"/>
      <c r="G679" s="445"/>
      <c r="H679" s="1639"/>
      <c r="I679" s="1640"/>
      <c r="J679" s="445"/>
      <c r="K679" s="445"/>
      <c r="L679" s="445"/>
      <c r="M679" s="1639"/>
      <c r="N679" s="1640"/>
      <c r="O679" s="445"/>
      <c r="P679" s="445"/>
      <c r="Q679" s="445"/>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8"/>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1639"/>
      <c r="D680" s="1640"/>
      <c r="E680" s="445"/>
      <c r="F680" s="445"/>
      <c r="G680" s="445"/>
      <c r="H680" s="1639"/>
      <c r="I680" s="1640"/>
      <c r="J680" s="445"/>
      <c r="K680" s="445"/>
      <c r="L680" s="445"/>
      <c r="M680" s="1639"/>
      <c r="N680" s="1640"/>
      <c r="O680" s="445"/>
      <c r="P680" s="445"/>
      <c r="Q680" s="445"/>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8"/>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1639"/>
      <c r="D681" s="1640"/>
      <c r="E681" s="445"/>
      <c r="F681" s="445"/>
      <c r="G681" s="445"/>
      <c r="H681" s="1639"/>
      <c r="I681" s="1640"/>
      <c r="J681" s="445"/>
      <c r="K681" s="445"/>
      <c r="L681" s="445"/>
      <c r="M681" s="1639"/>
      <c r="N681" s="1640"/>
      <c r="O681" s="445"/>
      <c r="P681" s="445"/>
      <c r="Q681" s="445"/>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8"/>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1639"/>
      <c r="D682" s="1640"/>
      <c r="E682" s="445"/>
      <c r="F682" s="445"/>
      <c r="G682" s="445"/>
      <c r="H682" s="1639"/>
      <c r="I682" s="1640"/>
      <c r="J682" s="445"/>
      <c r="K682" s="445"/>
      <c r="L682" s="445"/>
      <c r="M682" s="1639"/>
      <c r="N682" s="1640"/>
      <c r="O682" s="445"/>
      <c r="P682" s="445"/>
      <c r="Q682" s="445"/>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8"/>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1639"/>
      <c r="D683" s="1640"/>
      <c r="E683" s="445"/>
      <c r="F683" s="445"/>
      <c r="G683" s="445"/>
      <c r="H683" s="1639"/>
      <c r="I683" s="1640"/>
      <c r="J683" s="445"/>
      <c r="K683" s="445"/>
      <c r="L683" s="445"/>
      <c r="M683" s="1639"/>
      <c r="N683" s="1640"/>
      <c r="O683" s="445"/>
      <c r="P683" s="445"/>
      <c r="Q683" s="445"/>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8"/>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1639"/>
      <c r="D684" s="1640"/>
      <c r="E684" s="445"/>
      <c r="F684" s="445"/>
      <c r="G684" s="445"/>
      <c r="H684" s="1639"/>
      <c r="I684" s="1640"/>
      <c r="J684" s="445"/>
      <c r="K684" s="445"/>
      <c r="L684" s="445"/>
      <c r="M684" s="1639"/>
      <c r="N684" s="1640"/>
      <c r="O684" s="445"/>
      <c r="P684" s="445"/>
      <c r="Q684" s="445"/>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8"/>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1639"/>
      <c r="D685" s="1640"/>
      <c r="E685" s="445"/>
      <c r="F685" s="445"/>
      <c r="G685" s="445"/>
      <c r="H685" s="1639"/>
      <c r="I685" s="1640"/>
      <c r="J685" s="445"/>
      <c r="K685" s="445"/>
      <c r="L685" s="445"/>
      <c r="M685" s="1639"/>
      <c r="N685" s="1640"/>
      <c r="O685" s="445"/>
      <c r="P685" s="445"/>
      <c r="Q685" s="445"/>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8"/>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1639"/>
      <c r="D686" s="1640"/>
      <c r="E686" s="445"/>
      <c r="F686" s="445"/>
      <c r="G686" s="445"/>
      <c r="H686" s="1639"/>
      <c r="I686" s="1640"/>
      <c r="J686" s="445"/>
      <c r="K686" s="445"/>
      <c r="L686" s="445"/>
      <c r="M686" s="1639"/>
      <c r="N686" s="1640"/>
      <c r="O686" s="445"/>
      <c r="P686" s="445"/>
      <c r="Q686" s="445"/>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8"/>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1639"/>
      <c r="D687" s="1640"/>
      <c r="E687" s="445"/>
      <c r="F687" s="445"/>
      <c r="G687" s="445"/>
      <c r="H687" s="1639"/>
      <c r="I687" s="1640"/>
      <c r="J687" s="445"/>
      <c r="K687" s="445"/>
      <c r="L687" s="445"/>
      <c r="M687" s="1639"/>
      <c r="N687" s="1640"/>
      <c r="O687" s="445"/>
      <c r="P687" s="445"/>
      <c r="Q687" s="445"/>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8"/>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1639"/>
      <c r="D688" s="1640"/>
      <c r="E688" s="445"/>
      <c r="F688" s="445"/>
      <c r="G688" s="445"/>
      <c r="H688" s="1639"/>
      <c r="I688" s="1640"/>
      <c r="J688" s="445"/>
      <c r="K688" s="445"/>
      <c r="L688" s="445"/>
      <c r="M688" s="1639"/>
      <c r="N688" s="1640"/>
      <c r="O688" s="445"/>
      <c r="P688" s="445"/>
      <c r="Q688" s="445"/>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8"/>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1639"/>
      <c r="D689" s="1640"/>
      <c r="E689" s="445"/>
      <c r="F689" s="445"/>
      <c r="G689" s="445"/>
      <c r="H689" s="1639"/>
      <c r="I689" s="1640"/>
      <c r="J689" s="445"/>
      <c r="K689" s="445"/>
      <c r="L689" s="445"/>
      <c r="M689" s="1639"/>
      <c r="N689" s="1640"/>
      <c r="O689" s="445"/>
      <c r="P689" s="445"/>
      <c r="Q689" s="445"/>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8"/>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1639"/>
      <c r="D690" s="1640"/>
      <c r="E690" s="445"/>
      <c r="F690" s="445"/>
      <c r="G690" s="445"/>
      <c r="H690" s="1639"/>
      <c r="I690" s="1640"/>
      <c r="J690" s="445"/>
      <c r="K690" s="445"/>
      <c r="L690" s="445"/>
      <c r="M690" s="1639"/>
      <c r="N690" s="1640"/>
      <c r="O690" s="445"/>
      <c r="P690" s="445"/>
      <c r="Q690" s="445"/>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8"/>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1639"/>
      <c r="D691" s="1640"/>
      <c r="E691" s="445"/>
      <c r="F691" s="445"/>
      <c r="G691" s="445"/>
      <c r="H691" s="1639"/>
      <c r="I691" s="1640"/>
      <c r="J691" s="445"/>
      <c r="K691" s="445"/>
      <c r="L691" s="445"/>
      <c r="M691" s="1639"/>
      <c r="N691" s="1640"/>
      <c r="O691" s="445"/>
      <c r="P691" s="445"/>
      <c r="Q691" s="445"/>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8"/>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1639"/>
      <c r="D692" s="1640"/>
      <c r="E692" s="445"/>
      <c r="F692" s="445"/>
      <c r="G692" s="445"/>
      <c r="H692" s="1639"/>
      <c r="I692" s="1640"/>
      <c r="J692" s="445"/>
      <c r="K692" s="445"/>
      <c r="L692" s="445"/>
      <c r="M692" s="1639"/>
      <c r="N692" s="1640"/>
      <c r="O692" s="445"/>
      <c r="P692" s="445"/>
      <c r="Q692" s="445"/>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8"/>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1639"/>
      <c r="D693" s="1640"/>
      <c r="E693" s="445"/>
      <c r="F693" s="445"/>
      <c r="G693" s="445"/>
      <c r="H693" s="1639"/>
      <c r="I693" s="1640"/>
      <c r="J693" s="445"/>
      <c r="K693" s="445"/>
      <c r="L693" s="445"/>
      <c r="M693" s="1639"/>
      <c r="N693" s="1640"/>
      <c r="O693" s="445"/>
      <c r="P693" s="445"/>
      <c r="Q693" s="445"/>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8"/>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1639"/>
      <c r="D694" s="1640"/>
      <c r="E694" s="445"/>
      <c r="F694" s="445"/>
      <c r="G694" s="445"/>
      <c r="H694" s="1639"/>
      <c r="I694" s="1640"/>
      <c r="J694" s="445"/>
      <c r="K694" s="445"/>
      <c r="L694" s="445"/>
      <c r="M694" s="1639"/>
      <c r="N694" s="1640"/>
      <c r="O694" s="445"/>
      <c r="P694" s="445"/>
      <c r="Q694" s="445"/>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8"/>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445"/>
      <c r="D695" s="445"/>
      <c r="E695" s="445"/>
      <c r="F695" s="445"/>
      <c r="G695" s="445"/>
      <c r="H695" s="445"/>
      <c r="I695" s="445"/>
      <c r="J695" s="445"/>
      <c r="K695" s="445"/>
      <c r="L695" s="445"/>
      <c r="M695" s="445"/>
      <c r="N695" s="445"/>
      <c r="O695" s="445"/>
      <c r="P695" s="445"/>
      <c r="Q695" s="445"/>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8"/>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445"/>
      <c r="D696" s="445"/>
      <c r="E696" s="445"/>
      <c r="F696" s="445"/>
      <c r="G696" s="445"/>
      <c r="H696" s="445"/>
      <c r="I696" s="445"/>
      <c r="J696" s="445"/>
      <c r="K696" s="445"/>
      <c r="L696" s="445"/>
      <c r="M696" s="445"/>
      <c r="N696" s="445"/>
      <c r="O696" s="445"/>
      <c r="P696" s="445"/>
      <c r="Q696" s="445"/>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8"/>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445"/>
      <c r="D697" s="445"/>
      <c r="E697" s="445"/>
      <c r="F697" s="445"/>
      <c r="G697" s="445"/>
      <c r="H697" s="445"/>
      <c r="I697" s="445"/>
      <c r="J697" s="445"/>
      <c r="K697" s="445"/>
      <c r="L697" s="445"/>
      <c r="M697" s="445"/>
      <c r="N697" s="445"/>
      <c r="O697" s="445"/>
      <c r="P697" s="445"/>
      <c r="Q697" s="445"/>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8"/>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445"/>
      <c r="D698" s="445"/>
      <c r="E698" s="445"/>
      <c r="F698" s="445"/>
      <c r="G698" s="445"/>
      <c r="H698" s="445"/>
      <c r="I698" s="445"/>
      <c r="J698" s="445"/>
      <c r="K698" s="445"/>
      <c r="L698" s="445"/>
      <c r="M698" s="445"/>
      <c r="N698" s="445"/>
      <c r="O698" s="445"/>
      <c r="P698" s="445"/>
      <c r="Q698" s="445"/>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8"/>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445"/>
      <c r="D699" s="445"/>
      <c r="E699" s="445"/>
      <c r="F699" s="445"/>
      <c r="G699" s="445"/>
      <c r="H699" s="445"/>
      <c r="I699" s="445"/>
      <c r="J699" s="445"/>
      <c r="K699" s="445"/>
      <c r="L699" s="445"/>
      <c r="M699" s="445"/>
      <c r="N699" s="445"/>
      <c r="O699" s="445"/>
      <c r="P699" s="445"/>
      <c r="Q699" s="445"/>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8"/>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45"/>
      <c r="D700" s="445"/>
      <c r="E700" s="445"/>
      <c r="F700" s="445"/>
      <c r="G700" s="445"/>
      <c r="H700" s="445"/>
      <c r="I700" s="445"/>
      <c r="J700" s="445"/>
      <c r="K700" s="445"/>
      <c r="L700" s="445"/>
      <c r="M700" s="445"/>
      <c r="N700" s="445"/>
      <c r="O700" s="445"/>
      <c r="P700" s="445"/>
      <c r="Q700" s="445"/>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8"/>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61"/>
      <c r="D701" s="461"/>
      <c r="E701" s="461"/>
      <c r="F701" s="461"/>
      <c r="G701" s="461"/>
      <c r="H701" s="461"/>
      <c r="I701" s="461"/>
      <c r="J701" s="461"/>
      <c r="K701" s="461"/>
      <c r="L701" s="461"/>
      <c r="M701" s="461"/>
      <c r="N701" s="461"/>
      <c r="O701" s="461"/>
      <c r="P701" s="461"/>
      <c r="Q701" s="461"/>
      <c r="BA701" s="214"/>
      <c r="BB701" s="288"/>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61"/>
      <c r="D702" s="461"/>
      <c r="E702" s="461"/>
      <c r="F702" s="461"/>
      <c r="G702" s="461"/>
      <c r="H702" s="461"/>
      <c r="I702" s="461"/>
      <c r="J702" s="461"/>
      <c r="K702" s="461"/>
      <c r="L702" s="461"/>
      <c r="M702" s="461"/>
      <c r="N702" s="461"/>
      <c r="O702" s="461"/>
      <c r="P702" s="461"/>
      <c r="Q702" s="461"/>
      <c r="BA702" s="214"/>
      <c r="BB702" s="288"/>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61"/>
      <c r="D703" s="461"/>
      <c r="E703" s="461"/>
      <c r="F703" s="461"/>
      <c r="G703" s="461"/>
      <c r="H703" s="461"/>
      <c r="I703" s="461"/>
      <c r="J703" s="461"/>
      <c r="K703" s="461"/>
      <c r="L703" s="461"/>
      <c r="M703" s="461"/>
      <c r="N703" s="461"/>
      <c r="O703" s="461"/>
      <c r="P703" s="461"/>
      <c r="Q703" s="461"/>
      <c r="BA703" s="214"/>
      <c r="BB703" s="288"/>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61"/>
      <c r="D704" s="461"/>
      <c r="E704" s="461"/>
      <c r="F704" s="461"/>
      <c r="G704" s="461"/>
      <c r="H704" s="461"/>
      <c r="I704" s="461"/>
      <c r="J704" s="461"/>
      <c r="K704" s="461"/>
      <c r="L704" s="461"/>
      <c r="M704" s="461"/>
      <c r="N704" s="461"/>
      <c r="O704" s="461"/>
      <c r="P704" s="461"/>
      <c r="Q704" s="461"/>
      <c r="BA704" s="214"/>
      <c r="BB704" s="288"/>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61"/>
      <c r="D705" s="461"/>
      <c r="E705" s="461"/>
      <c r="F705" s="461"/>
      <c r="G705" s="461"/>
      <c r="H705" s="461"/>
      <c r="I705" s="461"/>
      <c r="J705" s="461"/>
      <c r="K705" s="461"/>
      <c r="L705" s="461"/>
      <c r="M705" s="461"/>
      <c r="N705" s="461"/>
      <c r="O705" s="461"/>
      <c r="P705" s="461"/>
      <c r="Q705" s="461"/>
      <c r="BA705" s="214"/>
      <c r="BB705" s="288"/>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61"/>
      <c r="D706" s="461"/>
      <c r="E706" s="461"/>
      <c r="F706" s="461"/>
      <c r="G706" s="461"/>
      <c r="H706" s="461"/>
      <c r="I706" s="461"/>
      <c r="J706" s="461"/>
      <c r="K706" s="461"/>
      <c r="L706" s="461"/>
      <c r="M706" s="461"/>
      <c r="N706" s="461"/>
      <c r="O706" s="461"/>
      <c r="P706" s="461"/>
      <c r="Q706" s="461"/>
      <c r="BA706" s="214"/>
      <c r="BB706" s="288"/>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61"/>
      <c r="D707" s="461"/>
      <c r="E707" s="461"/>
      <c r="F707" s="461"/>
      <c r="G707" s="461"/>
      <c r="H707" s="461"/>
      <c r="I707" s="461"/>
      <c r="J707" s="461"/>
      <c r="K707" s="461"/>
      <c r="L707" s="461"/>
      <c r="M707" s="461"/>
      <c r="N707" s="461"/>
      <c r="O707" s="461"/>
      <c r="P707" s="461"/>
      <c r="Q707" s="461"/>
      <c r="BA707" s="214"/>
      <c r="BB707" s="288"/>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61"/>
      <c r="D708" s="461"/>
      <c r="E708" s="461"/>
      <c r="F708" s="461"/>
      <c r="G708" s="461"/>
      <c r="H708" s="461"/>
      <c r="I708" s="461"/>
      <c r="J708" s="461"/>
      <c r="K708" s="461"/>
      <c r="L708" s="461"/>
      <c r="M708" s="461"/>
      <c r="N708" s="461"/>
      <c r="O708" s="461"/>
      <c r="P708" s="461"/>
      <c r="Q708" s="461"/>
      <c r="BA708" s="214"/>
      <c r="BB708" s="288"/>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61"/>
      <c r="D709" s="461"/>
      <c r="E709" s="461"/>
      <c r="F709" s="461"/>
      <c r="G709" s="461"/>
      <c r="H709" s="461"/>
      <c r="I709" s="461"/>
      <c r="J709" s="461"/>
      <c r="K709" s="461"/>
      <c r="L709" s="461"/>
      <c r="M709" s="461"/>
      <c r="N709" s="461"/>
      <c r="O709" s="461"/>
      <c r="P709" s="461"/>
      <c r="Q709" s="461"/>
      <c r="BA709" s="214"/>
      <c r="BB709" s="288"/>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61"/>
      <c r="D710" s="461"/>
      <c r="E710" s="461"/>
      <c r="F710" s="461"/>
      <c r="G710" s="461"/>
      <c r="H710" s="461"/>
      <c r="I710" s="461"/>
      <c r="J710" s="461"/>
      <c r="K710" s="461"/>
      <c r="L710" s="461"/>
      <c r="M710" s="461"/>
      <c r="N710" s="461"/>
      <c r="O710" s="461"/>
      <c r="P710" s="461"/>
      <c r="Q710" s="461"/>
      <c r="BA710" s="214"/>
      <c r="BB710" s="288"/>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61"/>
      <c r="D711" s="461"/>
      <c r="E711" s="461"/>
      <c r="F711" s="461"/>
      <c r="G711" s="461"/>
      <c r="H711" s="461"/>
      <c r="I711" s="461"/>
      <c r="J711" s="461"/>
      <c r="K711" s="461"/>
      <c r="L711" s="461"/>
      <c r="M711" s="461"/>
      <c r="N711" s="461"/>
      <c r="O711" s="461"/>
      <c r="P711" s="461"/>
      <c r="Q711" s="461"/>
      <c r="BA711" s="214"/>
      <c r="BB711" s="288"/>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61"/>
      <c r="D712" s="461"/>
      <c r="E712" s="461"/>
      <c r="F712" s="461"/>
      <c r="G712" s="461"/>
      <c r="H712" s="461"/>
      <c r="I712" s="461"/>
      <c r="J712" s="461"/>
      <c r="K712" s="461"/>
      <c r="L712" s="461"/>
      <c r="M712" s="461"/>
      <c r="N712" s="461"/>
      <c r="O712" s="461"/>
      <c r="P712" s="461"/>
      <c r="Q712" s="461"/>
      <c r="BA712" s="214"/>
      <c r="BB712" s="288"/>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61"/>
      <c r="D713" s="461"/>
      <c r="E713" s="461"/>
      <c r="F713" s="461"/>
      <c r="G713" s="461"/>
      <c r="H713" s="461"/>
      <c r="I713" s="461"/>
      <c r="J713" s="461"/>
      <c r="K713" s="461"/>
      <c r="L713" s="461"/>
      <c r="M713" s="461"/>
      <c r="N713" s="461"/>
      <c r="O713" s="461"/>
      <c r="P713" s="461"/>
      <c r="Q713" s="461"/>
      <c r="BA713" s="214"/>
      <c r="BB713" s="288"/>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61"/>
      <c r="D714" s="461"/>
      <c r="E714" s="461"/>
      <c r="F714" s="461"/>
      <c r="G714" s="461"/>
      <c r="H714" s="461"/>
      <c r="I714" s="461"/>
      <c r="J714" s="461"/>
      <c r="K714" s="461"/>
      <c r="L714" s="461"/>
      <c r="M714" s="461"/>
      <c r="N714" s="461"/>
      <c r="O714" s="461"/>
      <c r="P714" s="461"/>
      <c r="Q714" s="461"/>
      <c r="BA714" s="214"/>
      <c r="BB714" s="288"/>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61"/>
      <c r="D715" s="461"/>
      <c r="E715" s="461"/>
      <c r="F715" s="461"/>
      <c r="G715" s="461"/>
      <c r="H715" s="461"/>
      <c r="I715" s="461"/>
      <c r="J715" s="461"/>
      <c r="K715" s="461"/>
      <c r="L715" s="461"/>
      <c r="M715" s="461"/>
      <c r="N715" s="461"/>
      <c r="O715" s="461"/>
      <c r="P715" s="461"/>
      <c r="Q715" s="461"/>
      <c r="BA715" s="214"/>
      <c r="BB715" s="288"/>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61"/>
      <c r="D716" s="461"/>
      <c r="E716" s="461"/>
      <c r="F716" s="461"/>
      <c r="G716" s="461"/>
      <c r="H716" s="461"/>
      <c r="I716" s="461"/>
      <c r="J716" s="461"/>
      <c r="K716" s="461"/>
      <c r="L716" s="461"/>
      <c r="M716" s="461"/>
      <c r="N716" s="461"/>
      <c r="O716" s="461"/>
      <c r="P716" s="461"/>
      <c r="Q716" s="461"/>
      <c r="BA716" s="214"/>
      <c r="BB716" s="288"/>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61"/>
      <c r="D717" s="461"/>
      <c r="E717" s="461"/>
      <c r="F717" s="461"/>
      <c r="G717" s="461"/>
      <c r="H717" s="461"/>
      <c r="I717" s="461"/>
      <c r="J717" s="461"/>
      <c r="K717" s="461"/>
      <c r="L717" s="461"/>
      <c r="M717" s="461"/>
      <c r="N717" s="461"/>
      <c r="O717" s="461"/>
      <c r="P717" s="461"/>
      <c r="Q717" s="461"/>
      <c r="BA717" s="214"/>
      <c r="BB717" s="288"/>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61"/>
      <c r="D718" s="461"/>
      <c r="E718" s="461"/>
      <c r="F718" s="461"/>
      <c r="G718" s="461"/>
      <c r="H718" s="461"/>
      <c r="I718" s="461"/>
      <c r="J718" s="461"/>
      <c r="K718" s="461"/>
      <c r="L718" s="461"/>
      <c r="M718" s="461"/>
      <c r="N718" s="461"/>
      <c r="O718" s="461"/>
      <c r="P718" s="461"/>
      <c r="Q718" s="461"/>
      <c r="BA718" s="214"/>
      <c r="BB718" s="288"/>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61"/>
      <c r="D719" s="461"/>
      <c r="E719" s="461"/>
      <c r="F719" s="461"/>
      <c r="G719" s="461"/>
      <c r="H719" s="461"/>
      <c r="I719" s="461"/>
      <c r="J719" s="461"/>
      <c r="K719" s="461"/>
      <c r="L719" s="461"/>
      <c r="M719" s="461"/>
      <c r="N719" s="461"/>
      <c r="O719" s="461"/>
      <c r="P719" s="461"/>
      <c r="Q719" s="461"/>
      <c r="BA719" s="214"/>
      <c r="BB719" s="288"/>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61"/>
      <c r="D720" s="461"/>
      <c r="E720" s="461"/>
      <c r="F720" s="461"/>
      <c r="G720" s="461"/>
      <c r="H720" s="461"/>
      <c r="I720" s="461"/>
      <c r="J720" s="461"/>
      <c r="K720" s="461"/>
      <c r="L720" s="461"/>
      <c r="M720" s="461"/>
      <c r="N720" s="461"/>
      <c r="O720" s="461"/>
      <c r="P720" s="461"/>
      <c r="Q720" s="461"/>
      <c r="BA720" s="214"/>
      <c r="BB720" s="288"/>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61"/>
      <c r="D721" s="461"/>
      <c r="E721" s="461"/>
      <c r="F721" s="461"/>
      <c r="G721" s="461"/>
      <c r="H721" s="461"/>
      <c r="I721" s="461"/>
      <c r="J721" s="461"/>
      <c r="K721" s="461"/>
      <c r="L721" s="461"/>
      <c r="M721" s="461"/>
      <c r="N721" s="461"/>
      <c r="O721" s="461"/>
      <c r="P721" s="461"/>
      <c r="Q721" s="461"/>
      <c r="BA721" s="214"/>
      <c r="BB721" s="288"/>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61"/>
      <c r="D722" s="461"/>
      <c r="E722" s="461"/>
      <c r="F722" s="461"/>
      <c r="G722" s="461"/>
      <c r="H722" s="461"/>
      <c r="I722" s="461"/>
      <c r="J722" s="461"/>
      <c r="K722" s="461"/>
      <c r="L722" s="461"/>
      <c r="M722" s="461"/>
      <c r="N722" s="461"/>
      <c r="O722" s="461"/>
      <c r="P722" s="461"/>
      <c r="Q722" s="461"/>
      <c r="BA722" s="214"/>
      <c r="BB722" s="288"/>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61"/>
      <c r="D723" s="461"/>
      <c r="E723" s="461"/>
      <c r="F723" s="461"/>
      <c r="G723" s="461"/>
      <c r="H723" s="461"/>
      <c r="I723" s="461"/>
      <c r="J723" s="461"/>
      <c r="K723" s="461"/>
      <c r="L723" s="461"/>
      <c r="M723" s="461"/>
      <c r="N723" s="461"/>
      <c r="O723" s="461"/>
      <c r="P723" s="461"/>
      <c r="Q723" s="461"/>
      <c r="BA723" s="214"/>
      <c r="BB723" s="288"/>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61"/>
      <c r="D724" s="461"/>
      <c r="E724" s="461"/>
      <c r="F724" s="461"/>
      <c r="G724" s="461"/>
      <c r="H724" s="461"/>
      <c r="I724" s="461"/>
      <c r="J724" s="461"/>
      <c r="K724" s="461"/>
      <c r="L724" s="461"/>
      <c r="M724" s="461"/>
      <c r="N724" s="461"/>
      <c r="O724" s="461"/>
      <c r="P724" s="461"/>
      <c r="Q724" s="461"/>
      <c r="BA724" s="214"/>
      <c r="BB724" s="288"/>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61"/>
      <c r="D725" s="461"/>
      <c r="E725" s="461"/>
      <c r="F725" s="461"/>
      <c r="G725" s="461"/>
      <c r="H725" s="461"/>
      <c r="I725" s="461"/>
      <c r="J725" s="461"/>
      <c r="K725" s="461"/>
      <c r="L725" s="461"/>
      <c r="M725" s="461"/>
      <c r="N725" s="461"/>
      <c r="O725" s="461"/>
      <c r="P725" s="461"/>
      <c r="Q725" s="461"/>
      <c r="BA725" s="214"/>
      <c r="BB725" s="288"/>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61"/>
      <c r="D726" s="461"/>
      <c r="E726" s="461"/>
      <c r="F726" s="461"/>
      <c r="G726" s="461"/>
      <c r="H726" s="461"/>
      <c r="I726" s="461"/>
      <c r="J726" s="461"/>
      <c r="K726" s="461"/>
      <c r="L726" s="461"/>
      <c r="M726" s="461"/>
      <c r="N726" s="461"/>
      <c r="O726" s="461"/>
      <c r="P726" s="461"/>
      <c r="Q726" s="461"/>
      <c r="BA726" s="214"/>
      <c r="BB726" s="288"/>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61"/>
      <c r="D727" s="461"/>
      <c r="E727" s="461"/>
      <c r="F727" s="461"/>
      <c r="G727" s="461"/>
      <c r="H727" s="461"/>
      <c r="I727" s="461"/>
      <c r="J727" s="461"/>
      <c r="K727" s="461"/>
      <c r="L727" s="461"/>
      <c r="M727" s="461"/>
      <c r="N727" s="461"/>
      <c r="O727" s="461"/>
      <c r="P727" s="461"/>
      <c r="Q727" s="461"/>
      <c r="BA727" s="214"/>
      <c r="BB727" s="288"/>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61"/>
      <c r="D728" s="461"/>
      <c r="E728" s="461"/>
      <c r="F728" s="461"/>
      <c r="G728" s="461"/>
      <c r="H728" s="461"/>
      <c r="I728" s="461"/>
      <c r="J728" s="461"/>
      <c r="K728" s="461"/>
      <c r="L728" s="461"/>
      <c r="M728" s="461"/>
      <c r="N728" s="461"/>
      <c r="O728" s="461"/>
      <c r="P728" s="461"/>
      <c r="Q728" s="461"/>
      <c r="BA728" s="214"/>
      <c r="BB728" s="288"/>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61"/>
      <c r="D729" s="461"/>
      <c r="E729" s="461"/>
      <c r="F729" s="461"/>
      <c r="G729" s="461"/>
      <c r="H729" s="461"/>
      <c r="I729" s="461"/>
      <c r="J729" s="461"/>
      <c r="K729" s="461"/>
      <c r="L729" s="461"/>
      <c r="M729" s="461"/>
      <c r="N729" s="461"/>
      <c r="O729" s="461"/>
      <c r="P729" s="461"/>
      <c r="Q729" s="461"/>
      <c r="BA729" s="214"/>
      <c r="BB729" s="288"/>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61"/>
      <c r="D730" s="461"/>
      <c r="E730" s="461"/>
      <c r="F730" s="461"/>
      <c r="G730" s="461"/>
      <c r="H730" s="461"/>
      <c r="I730" s="461"/>
      <c r="J730" s="461"/>
      <c r="K730" s="461"/>
      <c r="L730" s="461"/>
      <c r="M730" s="461"/>
      <c r="N730" s="461"/>
      <c r="O730" s="461"/>
      <c r="P730" s="461"/>
      <c r="Q730" s="461"/>
      <c r="BA730" s="214"/>
      <c r="BB730" s="288"/>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61"/>
      <c r="D731" s="461"/>
      <c r="E731" s="461"/>
      <c r="F731" s="461"/>
      <c r="G731" s="461"/>
      <c r="H731" s="461"/>
      <c r="I731" s="461"/>
      <c r="J731" s="461"/>
      <c r="K731" s="461"/>
      <c r="L731" s="461"/>
      <c r="M731" s="461"/>
      <c r="N731" s="461"/>
      <c r="O731" s="461"/>
      <c r="P731" s="461"/>
      <c r="Q731" s="461"/>
      <c r="BA731" s="214"/>
      <c r="BB731" s="288"/>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61"/>
      <c r="D732" s="461"/>
      <c r="E732" s="461"/>
      <c r="F732" s="461"/>
      <c r="G732" s="461"/>
      <c r="H732" s="461"/>
      <c r="I732" s="461"/>
      <c r="J732" s="461"/>
      <c r="K732" s="461"/>
      <c r="L732" s="461"/>
      <c r="M732" s="461"/>
      <c r="N732" s="461"/>
      <c r="O732" s="461"/>
      <c r="P732" s="461"/>
      <c r="Q732" s="461"/>
      <c r="BA732" s="214"/>
      <c r="BB732" s="288"/>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61"/>
      <c r="D733" s="461"/>
      <c r="E733" s="461"/>
      <c r="F733" s="461"/>
      <c r="G733" s="461"/>
      <c r="H733" s="461"/>
      <c r="I733" s="461"/>
      <c r="J733" s="461"/>
      <c r="K733" s="461"/>
      <c r="L733" s="461"/>
      <c r="M733" s="461"/>
      <c r="N733" s="461"/>
      <c r="O733" s="461"/>
      <c r="P733" s="461"/>
      <c r="Q733" s="461"/>
      <c r="BA733" s="214"/>
      <c r="BB733" s="288"/>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61"/>
      <c r="D734" s="461"/>
      <c r="E734" s="461"/>
      <c r="F734" s="461"/>
      <c r="G734" s="461"/>
      <c r="H734" s="461"/>
      <c r="I734" s="461"/>
      <c r="J734" s="461"/>
      <c r="K734" s="461"/>
      <c r="L734" s="461"/>
      <c r="M734" s="461"/>
      <c r="N734" s="461"/>
      <c r="O734" s="461"/>
      <c r="P734" s="461"/>
      <c r="Q734" s="461"/>
      <c r="BA734" s="214"/>
      <c r="BB734" s="288"/>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61"/>
      <c r="D735" s="461"/>
      <c r="E735" s="461"/>
      <c r="F735" s="461"/>
      <c r="G735" s="461"/>
      <c r="H735" s="461"/>
      <c r="I735" s="461"/>
      <c r="J735" s="461"/>
      <c r="K735" s="461"/>
      <c r="L735" s="461"/>
      <c r="M735" s="461"/>
      <c r="N735" s="461"/>
      <c r="O735" s="461"/>
      <c r="P735" s="461"/>
      <c r="Q735" s="461"/>
      <c r="BA735" s="214"/>
      <c r="BB735" s="288"/>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61"/>
      <c r="D736" s="461"/>
      <c r="E736" s="461"/>
      <c r="F736" s="461"/>
      <c r="G736" s="461"/>
      <c r="H736" s="461"/>
      <c r="I736" s="461"/>
      <c r="J736" s="461"/>
      <c r="K736" s="461"/>
      <c r="L736" s="461"/>
      <c r="M736" s="461"/>
      <c r="N736" s="461"/>
      <c r="O736" s="461"/>
      <c r="P736" s="461"/>
      <c r="Q736" s="461"/>
      <c r="BA736" s="214"/>
      <c r="BB736" s="288"/>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61"/>
      <c r="D737" s="461"/>
      <c r="E737" s="461"/>
      <c r="F737" s="461"/>
      <c r="G737" s="461"/>
      <c r="H737" s="461"/>
      <c r="I737" s="461"/>
      <c r="J737" s="461"/>
      <c r="K737" s="461"/>
      <c r="L737" s="461"/>
      <c r="M737" s="461"/>
      <c r="N737" s="461"/>
      <c r="O737" s="461"/>
      <c r="P737" s="461"/>
      <c r="Q737" s="461"/>
      <c r="BA737" s="214"/>
      <c r="BB737" s="288"/>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61"/>
      <c r="D738" s="461"/>
      <c r="E738" s="461"/>
      <c r="F738" s="461"/>
      <c r="G738" s="461"/>
      <c r="H738" s="461"/>
      <c r="I738" s="461"/>
      <c r="J738" s="461"/>
      <c r="K738" s="461"/>
      <c r="L738" s="461"/>
      <c r="M738" s="461"/>
      <c r="N738" s="461"/>
      <c r="O738" s="461"/>
      <c r="P738" s="461"/>
      <c r="Q738" s="461"/>
      <c r="BA738" s="214"/>
      <c r="BB738" s="288"/>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61"/>
      <c r="D739" s="461"/>
      <c r="E739" s="461"/>
      <c r="F739" s="461"/>
      <c r="G739" s="461"/>
      <c r="H739" s="461"/>
      <c r="I739" s="461"/>
      <c r="J739" s="461"/>
      <c r="K739" s="461"/>
      <c r="L739" s="461"/>
      <c r="M739" s="461"/>
      <c r="N739" s="461"/>
      <c r="O739" s="461"/>
      <c r="P739" s="461"/>
      <c r="Q739" s="461"/>
      <c r="BA739" s="214"/>
      <c r="BB739" s="288"/>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61"/>
      <c r="D740" s="461"/>
      <c r="E740" s="461"/>
      <c r="F740" s="461"/>
      <c r="G740" s="461"/>
      <c r="H740" s="461"/>
      <c r="I740" s="461"/>
      <c r="J740" s="461"/>
      <c r="K740" s="461"/>
      <c r="L740" s="461"/>
      <c r="M740" s="461"/>
      <c r="N740" s="461"/>
      <c r="O740" s="461"/>
      <c r="P740" s="461"/>
      <c r="Q740" s="461"/>
      <c r="BA740" s="214"/>
      <c r="BB740" s="288"/>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61"/>
      <c r="D741" s="461"/>
      <c r="E741" s="461"/>
      <c r="F741" s="461"/>
      <c r="G741" s="461"/>
      <c r="H741" s="461"/>
      <c r="I741" s="461"/>
      <c r="J741" s="461"/>
      <c r="K741" s="461"/>
      <c r="L741" s="461"/>
      <c r="M741" s="461"/>
      <c r="N741" s="461"/>
      <c r="O741" s="461"/>
      <c r="P741" s="461"/>
      <c r="Q741" s="461"/>
      <c r="BA741" s="214"/>
      <c r="BB741" s="288"/>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61"/>
      <c r="D742" s="461"/>
      <c r="E742" s="461"/>
      <c r="F742" s="461"/>
      <c r="G742" s="461"/>
      <c r="H742" s="461"/>
      <c r="I742" s="461"/>
      <c r="J742" s="461"/>
      <c r="K742" s="461"/>
      <c r="L742" s="461"/>
      <c r="M742" s="461"/>
      <c r="N742" s="461"/>
      <c r="O742" s="461"/>
      <c r="P742" s="461"/>
      <c r="Q742" s="461"/>
      <c r="BA742" s="214"/>
      <c r="BB742" s="288"/>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61"/>
      <c r="D743" s="461"/>
      <c r="E743" s="461"/>
      <c r="F743" s="461"/>
      <c r="G743" s="461"/>
      <c r="H743" s="461"/>
      <c r="I743" s="461"/>
      <c r="J743" s="461"/>
      <c r="K743" s="461"/>
      <c r="L743" s="461"/>
      <c r="M743" s="461"/>
      <c r="N743" s="461"/>
      <c r="O743" s="461"/>
      <c r="P743" s="461"/>
      <c r="Q743" s="461"/>
      <c r="BA743" s="214"/>
      <c r="BB743" s="288"/>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61"/>
      <c r="D744" s="461"/>
      <c r="E744" s="461"/>
      <c r="F744" s="461"/>
      <c r="G744" s="461"/>
      <c r="H744" s="461"/>
      <c r="I744" s="461"/>
      <c r="J744" s="461"/>
      <c r="K744" s="461"/>
      <c r="L744" s="461"/>
      <c r="M744" s="461"/>
      <c r="N744" s="461"/>
      <c r="O744" s="461"/>
      <c r="P744" s="461"/>
      <c r="Q744" s="461"/>
      <c r="BA744" s="214"/>
      <c r="BB744" s="288"/>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61"/>
      <c r="D745" s="461"/>
      <c r="E745" s="461"/>
      <c r="F745" s="461"/>
      <c r="G745" s="461"/>
      <c r="H745" s="461"/>
      <c r="I745" s="461"/>
      <c r="J745" s="461"/>
      <c r="K745" s="461"/>
      <c r="L745" s="461"/>
      <c r="M745" s="461"/>
      <c r="N745" s="461"/>
      <c r="O745" s="461"/>
      <c r="P745" s="461"/>
      <c r="Q745" s="461"/>
      <c r="BA745" s="214"/>
      <c r="BB745" s="288"/>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61"/>
      <c r="D746" s="461"/>
      <c r="E746" s="461"/>
      <c r="F746" s="461"/>
      <c r="G746" s="461"/>
      <c r="H746" s="461"/>
      <c r="I746" s="461"/>
      <c r="J746" s="461"/>
      <c r="K746" s="461"/>
      <c r="L746" s="461"/>
      <c r="M746" s="461"/>
      <c r="N746" s="461"/>
      <c r="O746" s="461"/>
      <c r="P746" s="461"/>
      <c r="Q746" s="461"/>
      <c r="BA746" s="214"/>
      <c r="BB746" s="288"/>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61"/>
      <c r="D747" s="461"/>
      <c r="E747" s="461"/>
      <c r="F747" s="461"/>
      <c r="G747" s="461"/>
      <c r="H747" s="461"/>
      <c r="I747" s="461"/>
      <c r="J747" s="461"/>
      <c r="K747" s="461"/>
      <c r="L747" s="461"/>
      <c r="M747" s="461"/>
      <c r="N747" s="461"/>
      <c r="O747" s="461"/>
      <c r="P747" s="461"/>
      <c r="Q747" s="461"/>
      <c r="BA747" s="214"/>
      <c r="BB747" s="288"/>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61"/>
      <c r="D748" s="461"/>
      <c r="E748" s="461"/>
      <c r="F748" s="461"/>
      <c r="G748" s="461"/>
      <c r="H748" s="461"/>
      <c r="I748" s="461"/>
      <c r="J748" s="461"/>
      <c r="K748" s="461"/>
      <c r="L748" s="461"/>
      <c r="M748" s="461"/>
      <c r="N748" s="461"/>
      <c r="O748" s="461"/>
      <c r="P748" s="461"/>
      <c r="Q748" s="461"/>
      <c r="BA748" s="214"/>
      <c r="BB748" s="288"/>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61"/>
      <c r="D749" s="461"/>
      <c r="E749" s="461"/>
      <c r="F749" s="461"/>
      <c r="G749" s="461"/>
      <c r="H749" s="461"/>
      <c r="I749" s="461"/>
      <c r="J749" s="461"/>
      <c r="K749" s="461"/>
      <c r="L749" s="461"/>
      <c r="M749" s="461"/>
      <c r="N749" s="461"/>
      <c r="O749" s="461"/>
      <c r="P749" s="461"/>
      <c r="Q749" s="461"/>
      <c r="BA749" s="214"/>
      <c r="BB749" s="288"/>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61"/>
      <c r="D750" s="461"/>
      <c r="E750" s="461"/>
      <c r="F750" s="461"/>
      <c r="G750" s="461"/>
      <c r="H750" s="461"/>
      <c r="I750" s="461"/>
      <c r="J750" s="461"/>
      <c r="K750" s="461"/>
      <c r="L750" s="461"/>
      <c r="M750" s="461"/>
      <c r="N750" s="461"/>
      <c r="O750" s="461"/>
      <c r="P750" s="461"/>
      <c r="Q750" s="461"/>
      <c r="BA750" s="214"/>
      <c r="BB750" s="288"/>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61"/>
      <c r="D751" s="461"/>
      <c r="E751" s="461"/>
      <c r="F751" s="461"/>
      <c r="G751" s="461"/>
      <c r="H751" s="461"/>
      <c r="I751" s="461"/>
      <c r="J751" s="461"/>
      <c r="K751" s="461"/>
      <c r="L751" s="461"/>
      <c r="M751" s="461"/>
      <c r="N751" s="461"/>
      <c r="O751" s="461"/>
      <c r="P751" s="461"/>
      <c r="Q751" s="461"/>
      <c r="BA751" s="214"/>
      <c r="BB751" s="288"/>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61"/>
      <c r="D752" s="461"/>
      <c r="E752" s="461"/>
      <c r="F752" s="461"/>
      <c r="G752" s="461"/>
      <c r="H752" s="461"/>
      <c r="I752" s="461"/>
      <c r="J752" s="461"/>
      <c r="K752" s="461"/>
      <c r="L752" s="461"/>
      <c r="M752" s="461"/>
      <c r="N752" s="461"/>
      <c r="O752" s="461"/>
      <c r="P752" s="461"/>
      <c r="Q752" s="461"/>
      <c r="BA752" s="214"/>
      <c r="BB752" s="288"/>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61"/>
      <c r="D753" s="461"/>
      <c r="E753" s="461"/>
      <c r="F753" s="461"/>
      <c r="G753" s="461"/>
      <c r="H753" s="461"/>
      <c r="I753" s="461"/>
      <c r="J753" s="461"/>
      <c r="K753" s="461"/>
      <c r="L753" s="461"/>
      <c r="M753" s="461"/>
      <c r="N753" s="461"/>
      <c r="O753" s="461"/>
      <c r="P753" s="461"/>
      <c r="Q753" s="461"/>
      <c r="BA753" s="214"/>
      <c r="BB753" s="288"/>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61"/>
      <c r="D754" s="461"/>
      <c r="E754" s="461"/>
      <c r="F754" s="461"/>
      <c r="G754" s="461"/>
      <c r="H754" s="461"/>
      <c r="I754" s="461"/>
      <c r="J754" s="461"/>
      <c r="K754" s="461"/>
      <c r="L754" s="461"/>
      <c r="M754" s="461"/>
      <c r="N754" s="461"/>
      <c r="O754" s="461"/>
      <c r="P754" s="461"/>
      <c r="Q754" s="461"/>
      <c r="BA754" s="214"/>
      <c r="BB754" s="288"/>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61"/>
      <c r="D755" s="461"/>
      <c r="E755" s="461"/>
      <c r="F755" s="461"/>
      <c r="G755" s="461"/>
      <c r="H755" s="461"/>
      <c r="I755" s="461"/>
      <c r="J755" s="461"/>
      <c r="K755" s="461"/>
      <c r="L755" s="461"/>
      <c r="M755" s="461"/>
      <c r="N755" s="461"/>
      <c r="O755" s="461"/>
      <c r="P755" s="461"/>
      <c r="Q755" s="461"/>
      <c r="BA755" s="214"/>
      <c r="BB755" s="288"/>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61"/>
      <c r="D756" s="461"/>
      <c r="E756" s="461"/>
      <c r="F756" s="461"/>
      <c r="G756" s="461"/>
      <c r="H756" s="461"/>
      <c r="I756" s="461"/>
      <c r="J756" s="461"/>
      <c r="K756" s="461"/>
      <c r="L756" s="461"/>
      <c r="M756" s="461"/>
      <c r="N756" s="461"/>
      <c r="O756" s="461"/>
      <c r="P756" s="461"/>
      <c r="Q756" s="461"/>
      <c r="BA756" s="214"/>
      <c r="BB756" s="288"/>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61"/>
      <c r="D757" s="461"/>
      <c r="E757" s="461"/>
      <c r="F757" s="461"/>
      <c r="G757" s="461"/>
      <c r="H757" s="461"/>
      <c r="I757" s="461"/>
      <c r="J757" s="461"/>
      <c r="K757" s="461"/>
      <c r="L757" s="461"/>
      <c r="M757" s="461"/>
      <c r="N757" s="461"/>
      <c r="O757" s="461"/>
      <c r="P757" s="461"/>
      <c r="Q757" s="461"/>
      <c r="BA757" s="214"/>
      <c r="BB757" s="288"/>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61"/>
      <c r="D758" s="461"/>
      <c r="E758" s="461"/>
      <c r="F758" s="461"/>
      <c r="G758" s="461"/>
      <c r="H758" s="461"/>
      <c r="I758" s="461"/>
      <c r="J758" s="461"/>
      <c r="K758" s="461"/>
      <c r="L758" s="461"/>
      <c r="M758" s="461"/>
      <c r="N758" s="461"/>
      <c r="O758" s="461"/>
      <c r="P758" s="461"/>
      <c r="Q758" s="461"/>
      <c r="BA758" s="214"/>
      <c r="BB758" s="288"/>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61"/>
      <c r="D759" s="461"/>
      <c r="E759" s="461"/>
      <c r="F759" s="461"/>
      <c r="G759" s="461"/>
      <c r="H759" s="461"/>
      <c r="I759" s="461"/>
      <c r="J759" s="461"/>
      <c r="K759" s="461"/>
      <c r="L759" s="461"/>
      <c r="M759" s="461"/>
      <c r="N759" s="461"/>
      <c r="O759" s="461"/>
      <c r="P759" s="461"/>
      <c r="Q759" s="461"/>
      <c r="BA759" s="214"/>
      <c r="BB759" s="288"/>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61"/>
      <c r="D760" s="461"/>
      <c r="E760" s="461"/>
      <c r="F760" s="461"/>
      <c r="G760" s="461"/>
      <c r="H760" s="461"/>
      <c r="I760" s="461"/>
      <c r="J760" s="461"/>
      <c r="K760" s="461"/>
      <c r="L760" s="461"/>
      <c r="M760" s="461"/>
      <c r="N760" s="461"/>
      <c r="O760" s="461"/>
      <c r="P760" s="461"/>
      <c r="Q760" s="461"/>
      <c r="BA760" s="214"/>
      <c r="BB760" s="288"/>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61"/>
      <c r="D761" s="461"/>
      <c r="E761" s="461"/>
      <c r="F761" s="461"/>
      <c r="G761" s="461"/>
      <c r="H761" s="461"/>
      <c r="I761" s="461"/>
      <c r="J761" s="461"/>
      <c r="K761" s="461"/>
      <c r="L761" s="461"/>
      <c r="M761" s="461"/>
      <c r="N761" s="461"/>
      <c r="O761" s="461"/>
      <c r="P761" s="461"/>
      <c r="Q761" s="461"/>
      <c r="BA761" s="214"/>
      <c r="BB761" s="288"/>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61"/>
      <c r="D762" s="461"/>
      <c r="E762" s="461"/>
      <c r="F762" s="461"/>
      <c r="G762" s="461"/>
      <c r="H762" s="461"/>
      <c r="I762" s="461"/>
      <c r="J762" s="461"/>
      <c r="K762" s="461"/>
      <c r="L762" s="461"/>
      <c r="M762" s="461"/>
      <c r="N762" s="461"/>
      <c r="O762" s="461"/>
      <c r="P762" s="461"/>
      <c r="Q762" s="461"/>
      <c r="BA762" s="214"/>
      <c r="BB762" s="288"/>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61"/>
      <c r="D763" s="461"/>
      <c r="E763" s="461"/>
      <c r="F763" s="461"/>
      <c r="G763" s="461"/>
      <c r="H763" s="461"/>
      <c r="I763" s="461"/>
      <c r="J763" s="461"/>
      <c r="K763" s="461"/>
      <c r="L763" s="461"/>
      <c r="M763" s="461"/>
      <c r="N763" s="461"/>
      <c r="O763" s="461"/>
      <c r="P763" s="461"/>
      <c r="Q763" s="461"/>
      <c r="BA763" s="214"/>
      <c r="BB763" s="288"/>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61"/>
      <c r="D764" s="461"/>
      <c r="E764" s="461"/>
      <c r="F764" s="461"/>
      <c r="G764" s="461"/>
      <c r="H764" s="461"/>
      <c r="I764" s="461"/>
      <c r="J764" s="461"/>
      <c r="K764" s="461"/>
      <c r="L764" s="461"/>
      <c r="M764" s="461"/>
      <c r="N764" s="461"/>
      <c r="O764" s="461"/>
      <c r="P764" s="461"/>
      <c r="Q764" s="461"/>
      <c r="BA764" s="214"/>
      <c r="BB764" s="288"/>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61"/>
      <c r="D765" s="461"/>
      <c r="E765" s="461"/>
      <c r="F765" s="461"/>
      <c r="G765" s="461"/>
      <c r="H765" s="461"/>
      <c r="I765" s="461"/>
      <c r="J765" s="461"/>
      <c r="K765" s="461"/>
      <c r="L765" s="461"/>
      <c r="M765" s="461"/>
      <c r="N765" s="461"/>
      <c r="O765" s="461"/>
      <c r="P765" s="461"/>
      <c r="Q765" s="461"/>
      <c r="BA765" s="214"/>
      <c r="BB765" s="288"/>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61"/>
      <c r="D766" s="461"/>
      <c r="E766" s="461"/>
      <c r="F766" s="461"/>
      <c r="G766" s="461"/>
      <c r="H766" s="461"/>
      <c r="I766" s="461"/>
      <c r="J766" s="461"/>
      <c r="K766" s="461"/>
      <c r="L766" s="461"/>
      <c r="M766" s="461"/>
      <c r="N766" s="461"/>
      <c r="O766" s="461"/>
      <c r="P766" s="461"/>
      <c r="Q766" s="461"/>
      <c r="BA766" s="214"/>
      <c r="BB766" s="288"/>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61"/>
      <c r="D767" s="461"/>
      <c r="E767" s="461"/>
      <c r="F767" s="461"/>
      <c r="G767" s="461"/>
      <c r="H767" s="461"/>
      <c r="I767" s="461"/>
      <c r="J767" s="461"/>
      <c r="K767" s="461"/>
      <c r="L767" s="461"/>
      <c r="M767" s="461"/>
      <c r="N767" s="461"/>
      <c r="O767" s="461"/>
      <c r="P767" s="461"/>
      <c r="Q767" s="461"/>
      <c r="BA767" s="214"/>
      <c r="BB767" s="288"/>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61"/>
      <c r="D768" s="461"/>
      <c r="E768" s="461"/>
      <c r="F768" s="461"/>
      <c r="G768" s="461"/>
      <c r="H768" s="461"/>
      <c r="I768" s="461"/>
      <c r="J768" s="461"/>
      <c r="K768" s="461"/>
      <c r="L768" s="461"/>
      <c r="M768" s="461"/>
      <c r="N768" s="461"/>
      <c r="O768" s="461"/>
      <c r="P768" s="461"/>
      <c r="Q768" s="461"/>
      <c r="BA768" s="212"/>
      <c r="BB768" s="289"/>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61"/>
      <c r="D769" s="461"/>
      <c r="E769" s="461"/>
      <c r="F769" s="461"/>
      <c r="G769" s="461"/>
      <c r="H769" s="461"/>
      <c r="I769" s="461"/>
      <c r="J769" s="461"/>
      <c r="K769" s="461"/>
      <c r="L769" s="461"/>
      <c r="M769" s="461"/>
      <c r="N769" s="461"/>
      <c r="O769" s="461"/>
      <c r="P769" s="461"/>
      <c r="Q769" s="461"/>
      <c r="BA769" s="212"/>
      <c r="BB769" s="289"/>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61"/>
      <c r="D770" s="461"/>
      <c r="E770" s="461"/>
      <c r="F770" s="461"/>
      <c r="G770" s="461"/>
      <c r="H770" s="461"/>
      <c r="I770" s="461"/>
      <c r="J770" s="461"/>
      <c r="K770" s="461"/>
      <c r="L770" s="461"/>
      <c r="M770" s="461"/>
      <c r="N770" s="461"/>
      <c r="O770" s="461"/>
      <c r="P770" s="461"/>
      <c r="Q770" s="461"/>
      <c r="BA770" s="212"/>
      <c r="BB770" s="289"/>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61"/>
      <c r="D771" s="461"/>
      <c r="E771" s="461"/>
      <c r="F771" s="461"/>
      <c r="G771" s="461"/>
      <c r="H771" s="461"/>
      <c r="I771" s="461"/>
      <c r="J771" s="461"/>
      <c r="K771" s="461"/>
      <c r="L771" s="461"/>
      <c r="M771" s="461"/>
      <c r="N771" s="461"/>
      <c r="O771" s="461"/>
      <c r="P771" s="461"/>
      <c r="Q771" s="461"/>
      <c r="BA771" s="212"/>
      <c r="BB771" s="289"/>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61"/>
      <c r="D772" s="461"/>
      <c r="E772" s="461"/>
      <c r="F772" s="461"/>
      <c r="G772" s="461"/>
      <c r="H772" s="461"/>
      <c r="I772" s="461"/>
      <c r="J772" s="461"/>
      <c r="K772" s="461"/>
      <c r="L772" s="461"/>
      <c r="M772" s="461"/>
      <c r="N772" s="461"/>
      <c r="O772" s="461"/>
      <c r="P772" s="461"/>
      <c r="Q772" s="461"/>
      <c r="BA772" s="212"/>
      <c r="BB772" s="289"/>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61"/>
      <c r="D773" s="461"/>
      <c r="E773" s="461"/>
      <c r="F773" s="461"/>
      <c r="G773" s="461"/>
      <c r="H773" s="461"/>
      <c r="I773" s="461"/>
      <c r="J773" s="461"/>
      <c r="K773" s="461"/>
      <c r="L773" s="461"/>
      <c r="M773" s="461"/>
      <c r="N773" s="461"/>
      <c r="O773" s="461"/>
      <c r="P773" s="461"/>
      <c r="Q773" s="461"/>
      <c r="BA773" s="212"/>
      <c r="BB773" s="289"/>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61"/>
      <c r="D774" s="461"/>
      <c r="E774" s="461"/>
      <c r="F774" s="461"/>
      <c r="G774" s="461"/>
      <c r="H774" s="461"/>
      <c r="I774" s="461"/>
      <c r="J774" s="461"/>
      <c r="K774" s="461"/>
      <c r="L774" s="461"/>
      <c r="M774" s="461"/>
      <c r="N774" s="461"/>
      <c r="O774" s="461"/>
      <c r="P774" s="461"/>
      <c r="Q774" s="461"/>
      <c r="BA774" s="212"/>
      <c r="BB774" s="289"/>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61"/>
      <c r="D775" s="461"/>
      <c r="E775" s="461"/>
      <c r="F775" s="461"/>
      <c r="G775" s="461"/>
      <c r="H775" s="461"/>
      <c r="I775" s="461"/>
      <c r="J775" s="461"/>
      <c r="K775" s="461"/>
      <c r="L775" s="461"/>
      <c r="M775" s="461"/>
      <c r="N775" s="461"/>
      <c r="O775" s="461"/>
      <c r="P775" s="461"/>
      <c r="Q775" s="461"/>
      <c r="BA775" s="212"/>
      <c r="BB775" s="289"/>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61"/>
      <c r="D776" s="461"/>
      <c r="E776" s="461"/>
      <c r="F776" s="461"/>
      <c r="G776" s="461"/>
      <c r="H776" s="461"/>
      <c r="I776" s="461"/>
      <c r="J776" s="461"/>
      <c r="K776" s="461"/>
      <c r="L776" s="461"/>
      <c r="M776" s="461"/>
      <c r="N776" s="461"/>
      <c r="O776" s="461"/>
      <c r="P776" s="461"/>
      <c r="Q776" s="461"/>
      <c r="BA776" s="212"/>
      <c r="BB776" s="289"/>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61"/>
      <c r="D777" s="461"/>
      <c r="E777" s="461"/>
      <c r="F777" s="461"/>
      <c r="G777" s="461"/>
      <c r="H777" s="461"/>
      <c r="I777" s="461"/>
      <c r="J777" s="461"/>
      <c r="K777" s="461"/>
      <c r="L777" s="461"/>
      <c r="M777" s="461"/>
      <c r="N777" s="461"/>
      <c r="O777" s="461"/>
      <c r="P777" s="461"/>
      <c r="Q777" s="461"/>
      <c r="BA777" s="212"/>
      <c r="BB777" s="289"/>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61"/>
      <c r="D778" s="461"/>
      <c r="E778" s="461"/>
      <c r="F778" s="461"/>
      <c r="G778" s="461"/>
      <c r="H778" s="461"/>
      <c r="I778" s="461"/>
      <c r="J778" s="461"/>
      <c r="K778" s="461"/>
      <c r="L778" s="461"/>
      <c r="M778" s="461"/>
      <c r="N778" s="461"/>
      <c r="O778" s="461"/>
      <c r="P778" s="461"/>
      <c r="Q778" s="461"/>
      <c r="BA778" s="212"/>
      <c r="BB778" s="289"/>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61"/>
      <c r="D779" s="461"/>
      <c r="E779" s="461"/>
      <c r="F779" s="461"/>
      <c r="G779" s="461"/>
      <c r="H779" s="461"/>
      <c r="I779" s="461"/>
      <c r="J779" s="461"/>
      <c r="K779" s="461"/>
      <c r="L779" s="461"/>
      <c r="M779" s="461"/>
      <c r="N779" s="461"/>
      <c r="O779" s="461"/>
      <c r="P779" s="461"/>
      <c r="Q779" s="461"/>
      <c r="BA779" s="212"/>
      <c r="BB779" s="289"/>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61"/>
      <c r="D780" s="461"/>
      <c r="E780" s="461"/>
      <c r="F780" s="461"/>
      <c r="G780" s="461"/>
      <c r="H780" s="461"/>
      <c r="I780" s="461"/>
      <c r="J780" s="461"/>
      <c r="K780" s="461"/>
      <c r="L780" s="461"/>
      <c r="M780" s="461"/>
      <c r="N780" s="461"/>
      <c r="O780" s="461"/>
      <c r="P780" s="461"/>
      <c r="Q780" s="461"/>
      <c r="BA780" s="212"/>
      <c r="BB780" s="289"/>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61"/>
      <c r="D781" s="461"/>
      <c r="E781" s="461"/>
      <c r="F781" s="461"/>
      <c r="G781" s="461"/>
      <c r="H781" s="461"/>
      <c r="I781" s="461"/>
      <c r="J781" s="461"/>
      <c r="K781" s="461"/>
      <c r="L781" s="461"/>
      <c r="M781" s="461"/>
      <c r="N781" s="461"/>
      <c r="O781" s="461"/>
      <c r="P781" s="461"/>
      <c r="Q781" s="461"/>
      <c r="BA781" s="212"/>
      <c r="BB781" s="289"/>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61"/>
      <c r="D782" s="461"/>
      <c r="E782" s="461"/>
      <c r="F782" s="461"/>
      <c r="G782" s="461"/>
      <c r="H782" s="461"/>
      <c r="I782" s="461"/>
      <c r="J782" s="461"/>
      <c r="K782" s="461"/>
      <c r="L782" s="461"/>
      <c r="M782" s="461"/>
      <c r="N782" s="461"/>
      <c r="O782" s="461"/>
      <c r="P782" s="461"/>
      <c r="Q782" s="461"/>
      <c r="BA782" s="212"/>
      <c r="BB782" s="289"/>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61"/>
      <c r="D783" s="461"/>
      <c r="E783" s="461"/>
      <c r="F783" s="461"/>
      <c r="G783" s="461"/>
      <c r="H783" s="461"/>
      <c r="I783" s="461"/>
      <c r="J783" s="461"/>
      <c r="K783" s="461"/>
      <c r="L783" s="461"/>
      <c r="M783" s="461"/>
      <c r="N783" s="461"/>
      <c r="O783" s="461"/>
      <c r="P783" s="461"/>
      <c r="Q783" s="461"/>
      <c r="BA783" s="212"/>
      <c r="BB783" s="289"/>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61"/>
      <c r="D784" s="461"/>
      <c r="E784" s="461"/>
      <c r="F784" s="461"/>
      <c r="G784" s="461"/>
      <c r="H784" s="461"/>
      <c r="I784" s="461"/>
      <c r="J784" s="461"/>
      <c r="K784" s="461"/>
      <c r="L784" s="461"/>
      <c r="M784" s="461"/>
      <c r="N784" s="461"/>
      <c r="O784" s="461"/>
      <c r="P784" s="461"/>
      <c r="Q784" s="461"/>
      <c r="BA784" s="212"/>
      <c r="BB784" s="289"/>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61"/>
      <c r="D785" s="461"/>
      <c r="E785" s="461"/>
      <c r="F785" s="461"/>
      <c r="G785" s="461"/>
      <c r="H785" s="461"/>
      <c r="I785" s="461"/>
      <c r="J785" s="461"/>
      <c r="K785" s="461"/>
      <c r="L785" s="461"/>
      <c r="M785" s="461"/>
      <c r="N785" s="461"/>
      <c r="O785" s="461"/>
      <c r="P785" s="461"/>
      <c r="Q785" s="461"/>
      <c r="BA785" s="212"/>
      <c r="BB785" s="289"/>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61"/>
      <c r="D786" s="461"/>
      <c r="E786" s="461"/>
      <c r="F786" s="461"/>
      <c r="G786" s="461"/>
      <c r="H786" s="461"/>
      <c r="I786" s="461"/>
      <c r="J786" s="461"/>
      <c r="K786" s="461"/>
      <c r="L786" s="461"/>
      <c r="M786" s="461"/>
      <c r="N786" s="461"/>
      <c r="O786" s="461"/>
      <c r="P786" s="461"/>
      <c r="Q786" s="461"/>
      <c r="BA786" s="212"/>
      <c r="BB786" s="289"/>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61"/>
      <c r="D787" s="461"/>
      <c r="E787" s="461"/>
      <c r="F787" s="461"/>
      <c r="G787" s="461"/>
      <c r="H787" s="461"/>
      <c r="I787" s="461"/>
      <c r="J787" s="461"/>
      <c r="K787" s="461"/>
      <c r="L787" s="461"/>
      <c r="M787" s="461"/>
      <c r="N787" s="461"/>
      <c r="O787" s="461"/>
      <c r="P787" s="461"/>
      <c r="Q787" s="461"/>
      <c r="BA787" s="212"/>
      <c r="BB787" s="289"/>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61"/>
      <c r="D788" s="461"/>
      <c r="E788" s="461"/>
      <c r="F788" s="461"/>
      <c r="G788" s="461"/>
      <c r="H788" s="461"/>
      <c r="I788" s="461"/>
      <c r="J788" s="461"/>
      <c r="K788" s="461"/>
      <c r="L788" s="461"/>
      <c r="M788" s="461"/>
      <c r="N788" s="461"/>
      <c r="O788" s="461"/>
      <c r="P788" s="461"/>
      <c r="Q788" s="461"/>
      <c r="BA788" s="212"/>
      <c r="BB788" s="289"/>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61"/>
      <c r="D789" s="461"/>
      <c r="E789" s="461"/>
      <c r="F789" s="461"/>
      <c r="G789" s="461"/>
      <c r="H789" s="461"/>
      <c r="I789" s="461"/>
      <c r="J789" s="461"/>
      <c r="K789" s="461"/>
      <c r="L789" s="461"/>
      <c r="M789" s="461"/>
      <c r="N789" s="461"/>
      <c r="O789" s="461"/>
      <c r="P789" s="461"/>
      <c r="Q789" s="461"/>
      <c r="BA789" s="212"/>
      <c r="BB789" s="289"/>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61"/>
      <c r="D790" s="461"/>
      <c r="E790" s="461"/>
      <c r="F790" s="461"/>
      <c r="G790" s="461"/>
      <c r="H790" s="461"/>
      <c r="I790" s="461"/>
      <c r="J790" s="461"/>
      <c r="K790" s="461"/>
      <c r="L790" s="461"/>
      <c r="M790" s="461"/>
      <c r="N790" s="461"/>
      <c r="O790" s="461"/>
      <c r="P790" s="461"/>
      <c r="Q790" s="461"/>
      <c r="BA790" s="212"/>
      <c r="BB790" s="289"/>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61"/>
      <c r="D791" s="461"/>
      <c r="E791" s="461"/>
      <c r="F791" s="461"/>
      <c r="G791" s="461"/>
      <c r="H791" s="461"/>
      <c r="I791" s="461"/>
      <c r="J791" s="461"/>
      <c r="K791" s="461"/>
      <c r="L791" s="461"/>
      <c r="M791" s="461"/>
      <c r="N791" s="461"/>
      <c r="O791" s="461"/>
      <c r="P791" s="461"/>
      <c r="Q791" s="461"/>
      <c r="BA791" s="212"/>
      <c r="BB791" s="289"/>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61"/>
      <c r="D792" s="461"/>
      <c r="E792" s="461"/>
      <c r="F792" s="461"/>
      <c r="G792" s="461"/>
      <c r="H792" s="461"/>
      <c r="I792" s="461"/>
      <c r="J792" s="461"/>
      <c r="K792" s="461"/>
      <c r="L792" s="461"/>
      <c r="M792" s="461"/>
      <c r="N792" s="461"/>
      <c r="O792" s="461"/>
      <c r="P792" s="461"/>
      <c r="Q792" s="461"/>
      <c r="BA792" s="212"/>
      <c r="BB792" s="289"/>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61"/>
      <c r="D793" s="461"/>
      <c r="E793" s="461"/>
      <c r="F793" s="461"/>
      <c r="G793" s="461"/>
      <c r="H793" s="461"/>
      <c r="I793" s="461"/>
      <c r="J793" s="461"/>
      <c r="K793" s="461"/>
      <c r="L793" s="461"/>
      <c r="M793" s="461"/>
      <c r="N793" s="461"/>
      <c r="O793" s="461"/>
      <c r="P793" s="461"/>
      <c r="Q793" s="461"/>
      <c r="BA793" s="212"/>
      <c r="BB793" s="289"/>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61"/>
      <c r="D794" s="461"/>
      <c r="E794" s="461"/>
      <c r="F794" s="461"/>
      <c r="G794" s="461"/>
      <c r="H794" s="461"/>
      <c r="I794" s="461"/>
      <c r="J794" s="461"/>
      <c r="K794" s="461"/>
      <c r="L794" s="461"/>
      <c r="M794" s="461"/>
      <c r="N794" s="461"/>
      <c r="O794" s="461"/>
      <c r="P794" s="461"/>
      <c r="Q794" s="461"/>
      <c r="BA794" s="212"/>
      <c r="BB794" s="289"/>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61"/>
      <c r="D795" s="461"/>
      <c r="E795" s="461"/>
      <c r="F795" s="461"/>
      <c r="G795" s="461"/>
      <c r="H795" s="461"/>
      <c r="I795" s="461"/>
      <c r="J795" s="461"/>
      <c r="K795" s="461"/>
      <c r="L795" s="461"/>
      <c r="M795" s="461"/>
      <c r="N795" s="461"/>
      <c r="O795" s="461"/>
      <c r="P795" s="461"/>
      <c r="Q795" s="461"/>
      <c r="BA795" s="212"/>
      <c r="BB795" s="289"/>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61"/>
      <c r="D796" s="461"/>
      <c r="E796" s="461"/>
      <c r="F796" s="461"/>
      <c r="G796" s="461"/>
      <c r="H796" s="461"/>
      <c r="I796" s="461"/>
      <c r="J796" s="461"/>
      <c r="K796" s="461"/>
      <c r="L796" s="461"/>
      <c r="M796" s="461"/>
      <c r="N796" s="461"/>
      <c r="O796" s="461"/>
      <c r="P796" s="461"/>
      <c r="Q796" s="461"/>
      <c r="BA796" s="212"/>
      <c r="BB796" s="289"/>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61"/>
      <c r="D797" s="461"/>
      <c r="E797" s="461"/>
      <c r="F797" s="461"/>
      <c r="G797" s="461"/>
      <c r="H797" s="461"/>
      <c r="I797" s="461"/>
      <c r="J797" s="461"/>
      <c r="K797" s="461"/>
      <c r="L797" s="461"/>
      <c r="M797" s="461"/>
      <c r="N797" s="461"/>
      <c r="O797" s="461"/>
      <c r="P797" s="461"/>
      <c r="Q797" s="461"/>
      <c r="BA797" s="212"/>
      <c r="BB797" s="289"/>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61"/>
      <c r="D798" s="461"/>
      <c r="E798" s="461"/>
      <c r="F798" s="461"/>
      <c r="G798" s="461"/>
      <c r="H798" s="461"/>
      <c r="I798" s="461"/>
      <c r="J798" s="461"/>
      <c r="K798" s="461"/>
      <c r="L798" s="461"/>
      <c r="M798" s="461"/>
      <c r="N798" s="461"/>
      <c r="O798" s="461"/>
      <c r="P798" s="461"/>
      <c r="Q798" s="461"/>
      <c r="BA798" s="212"/>
      <c r="BB798" s="289"/>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61"/>
      <c r="D799" s="461"/>
      <c r="E799" s="461"/>
      <c r="F799" s="461"/>
      <c r="G799" s="461"/>
      <c r="H799" s="461"/>
      <c r="I799" s="461"/>
      <c r="J799" s="461"/>
      <c r="K799" s="461"/>
      <c r="L799" s="461"/>
      <c r="M799" s="461"/>
      <c r="N799" s="461"/>
      <c r="O799" s="461"/>
      <c r="P799" s="461"/>
      <c r="Q799" s="461"/>
      <c r="BA799" s="212"/>
      <c r="BB799" s="289"/>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61"/>
      <c r="D800" s="461"/>
      <c r="E800" s="461"/>
      <c r="F800" s="461"/>
      <c r="G800" s="461"/>
      <c r="H800" s="461"/>
      <c r="I800" s="461"/>
      <c r="J800" s="461"/>
      <c r="K800" s="461"/>
      <c r="L800" s="461"/>
      <c r="M800" s="461"/>
      <c r="N800" s="461"/>
      <c r="O800" s="461"/>
      <c r="P800" s="461"/>
      <c r="Q800" s="461"/>
      <c r="BA800" s="212"/>
      <c r="BB800" s="289"/>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61"/>
      <c r="D801" s="461"/>
      <c r="E801" s="461"/>
      <c r="F801" s="461"/>
      <c r="G801" s="461"/>
      <c r="H801" s="461"/>
      <c r="I801" s="461"/>
      <c r="J801" s="461"/>
      <c r="K801" s="461"/>
      <c r="L801" s="461"/>
      <c r="M801" s="461"/>
      <c r="N801" s="461"/>
      <c r="O801" s="461"/>
      <c r="P801" s="461"/>
      <c r="Q801" s="461"/>
    </row>
    <row r="802" ht="25.15" customHeight="true" x14ac:dyDescent="0.2">
      <c r="C802" s="461"/>
      <c r="D802" s="461"/>
      <c r="E802" s="461"/>
      <c r="F802" s="461"/>
      <c r="G802" s="461"/>
      <c r="H802" s="461"/>
      <c r="I802" s="461"/>
      <c r="J802" s="461"/>
      <c r="K802" s="461"/>
      <c r="L802" s="461"/>
      <c r="M802" s="461"/>
      <c r="N802" s="461"/>
      <c r="O802" s="461"/>
      <c r="P802" s="461"/>
      <c r="Q802" s="461"/>
    </row>
    <row r="803" ht="25.15" customHeight="true" x14ac:dyDescent="0.2">
      <c r="C803" s="461"/>
      <c r="D803" s="461"/>
      <c r="E803" s="461"/>
      <c r="F803" s="461"/>
      <c r="G803" s="461"/>
      <c r="H803" s="461"/>
      <c r="I803" s="461"/>
      <c r="J803" s="461"/>
      <c r="K803" s="461"/>
      <c r="L803" s="461"/>
      <c r="M803" s="461"/>
      <c r="N803" s="461"/>
      <c r="O803" s="461"/>
      <c r="P803" s="461"/>
      <c r="Q803" s="461"/>
    </row>
    <row r="804" ht="25.15" customHeight="true" x14ac:dyDescent="0.2">
      <c r="C804" s="461"/>
      <c r="D804" s="461"/>
      <c r="E804" s="461"/>
      <c r="F804" s="461"/>
      <c r="G804" s="461"/>
      <c r="H804" s="461"/>
      <c r="I804" s="461"/>
      <c r="J804" s="461"/>
      <c r="K804" s="461"/>
      <c r="L804" s="461"/>
      <c r="M804" s="461"/>
      <c r="N804" s="461"/>
      <c r="O804" s="461"/>
      <c r="P804" s="461"/>
      <c r="Q804" s="461"/>
    </row>
    <row r="805" ht="25.15" customHeight="true" x14ac:dyDescent="0.2">
      <c r="C805" s="461"/>
      <c r="D805" s="461"/>
      <c r="E805" s="461"/>
      <c r="F805" s="461"/>
      <c r="G805" s="461"/>
      <c r="H805" s="461"/>
      <c r="I805" s="461"/>
      <c r="J805" s="461"/>
      <c r="K805" s="461"/>
      <c r="L805" s="461"/>
      <c r="M805" s="461"/>
      <c r="N805" s="461"/>
      <c r="O805" s="461"/>
      <c r="P805" s="461"/>
      <c r="Q805" s="461"/>
    </row>
    <row r="806" ht="25.15" customHeight="true" x14ac:dyDescent="0.2">
      <c r="C806" s="461"/>
      <c r="D806" s="461"/>
      <c r="E806" s="461"/>
      <c r="F806" s="461"/>
      <c r="G806" s="461"/>
      <c r="H806" s="461"/>
      <c r="I806" s="461"/>
      <c r="J806" s="461"/>
      <c r="K806" s="461"/>
      <c r="L806" s="461"/>
      <c r="M806" s="461"/>
      <c r="N806" s="461"/>
      <c r="O806" s="461"/>
      <c r="P806" s="461"/>
      <c r="Q806" s="461"/>
    </row>
    <row r="807" ht="25.15" customHeight="true" x14ac:dyDescent="0.2">
      <c r="C807" s="461"/>
      <c r="D807" s="461"/>
      <c r="E807" s="461"/>
      <c r="F807" s="461"/>
      <c r="G807" s="461"/>
      <c r="H807" s="461"/>
      <c r="I807" s="461"/>
      <c r="J807" s="461"/>
      <c r="K807" s="461"/>
      <c r="L807" s="461"/>
      <c r="M807" s="461"/>
      <c r="N807" s="461"/>
      <c r="O807" s="461"/>
      <c r="P807" s="461"/>
      <c r="Q807" s="461"/>
    </row>
    <row r="808" ht="25.15" customHeight="true" x14ac:dyDescent="0.2">
      <c r="C808" s="461"/>
      <c r="D808" s="461"/>
      <c r="E808" s="461"/>
      <c r="F808" s="461"/>
      <c r="G808" s="461"/>
      <c r="H808" s="461"/>
      <c r="I808" s="461"/>
      <c r="J808" s="461"/>
      <c r="K808" s="461"/>
      <c r="L808" s="461"/>
      <c r="M808" s="461"/>
      <c r="N808" s="461"/>
      <c r="O808" s="461"/>
      <c r="P808" s="461"/>
      <c r="Q808" s="461"/>
    </row>
    <row r="809" ht="25.15" customHeight="true" x14ac:dyDescent="0.2">
      <c r="C809" s="461"/>
      <c r="D809" s="461"/>
      <c r="E809" s="461"/>
      <c r="F809" s="461"/>
      <c r="G809" s="461"/>
      <c r="H809" s="461"/>
      <c r="I809" s="461"/>
      <c r="J809" s="461"/>
      <c r="K809" s="461"/>
      <c r="L809" s="461"/>
      <c r="M809" s="461"/>
      <c r="N809" s="461"/>
      <c r="O809" s="461"/>
      <c r="P809" s="461"/>
      <c r="Q809" s="461"/>
    </row>
    <row r="810" ht="25.15" customHeight="true" x14ac:dyDescent="0.2">
      <c r="C810" s="461"/>
      <c r="D810" s="461"/>
      <c r="E810" s="461"/>
      <c r="F810" s="461"/>
      <c r="G810" s="461"/>
      <c r="H810" s="461"/>
      <c r="I810" s="461"/>
      <c r="J810" s="461"/>
      <c r="K810" s="461"/>
      <c r="L810" s="461"/>
      <c r="M810" s="461"/>
      <c r="N810" s="461"/>
      <c r="O810" s="461"/>
      <c r="P810" s="461"/>
      <c r="Q810" s="461"/>
    </row>
    <row r="811" ht="25.15" customHeight="true" x14ac:dyDescent="0.2">
      <c r="C811" s="461"/>
      <c r="D811" s="461"/>
      <c r="E811" s="461"/>
      <c r="F811" s="461"/>
      <c r="G811" s="461"/>
      <c r="H811" s="461"/>
      <c r="I811" s="461"/>
      <c r="J811" s="461"/>
      <c r="K811" s="461"/>
      <c r="L811" s="461"/>
      <c r="M811" s="461"/>
      <c r="N811" s="461"/>
      <c r="O811" s="461"/>
      <c r="P811" s="461"/>
      <c r="Q811" s="461"/>
    </row>
    <row r="812" ht="25.15" customHeight="true" x14ac:dyDescent="0.2">
      <c r="C812" s="461"/>
      <c r="D812" s="461"/>
      <c r="E812" s="461"/>
      <c r="F812" s="461"/>
      <c r="G812" s="461"/>
      <c r="H812" s="461"/>
      <c r="I812" s="461"/>
      <c r="J812" s="461"/>
      <c r="K812" s="461"/>
      <c r="L812" s="461"/>
      <c r="M812" s="461"/>
      <c r="N812" s="461"/>
      <c r="O812" s="461"/>
      <c r="P812" s="461"/>
      <c r="Q812" s="461"/>
    </row>
    <row r="813" ht="25.15" customHeight="true" x14ac:dyDescent="0.2">
      <c r="C813" s="461"/>
      <c r="D813" s="461"/>
      <c r="E813" s="461"/>
      <c r="F813" s="461"/>
      <c r="G813" s="461"/>
      <c r="H813" s="461"/>
      <c r="I813" s="461"/>
      <c r="J813" s="461"/>
      <c r="K813" s="461"/>
      <c r="L813" s="461"/>
      <c r="M813" s="461"/>
      <c r="N813" s="461"/>
      <c r="O813" s="461"/>
      <c r="P813" s="461"/>
      <c r="Q813" s="461"/>
    </row>
    <row r="814" ht="25.15" customHeight="true" x14ac:dyDescent="0.2">
      <c r="C814" s="461"/>
      <c r="D814" s="461"/>
      <c r="E814" s="461"/>
      <c r="F814" s="461"/>
      <c r="G814" s="461"/>
      <c r="H814" s="461"/>
      <c r="I814" s="461"/>
      <c r="J814" s="461"/>
      <c r="K814" s="461"/>
      <c r="L814" s="461"/>
      <c r="M814" s="461"/>
      <c r="N814" s="461"/>
      <c r="O814" s="461"/>
      <c r="P814" s="461"/>
      <c r="Q814" s="461"/>
    </row>
    <row r="815" ht="25.15" customHeight="true" x14ac:dyDescent="0.2">
      <c r="C815" s="461"/>
      <c r="D815" s="461"/>
      <c r="E815" s="461"/>
      <c r="F815" s="461"/>
      <c r="G815" s="461"/>
      <c r="H815" s="461"/>
      <c r="I815" s="461"/>
      <c r="J815" s="461"/>
      <c r="K815" s="461"/>
      <c r="L815" s="461"/>
      <c r="M815" s="461"/>
      <c r="N815" s="461"/>
      <c r="O815" s="461"/>
      <c r="P815" s="461"/>
      <c r="Q815" s="461"/>
    </row>
    <row r="816" ht="25.15" customHeight="true" x14ac:dyDescent="0.2">
      <c r="C816" s="461"/>
      <c r="D816" s="461"/>
      <c r="E816" s="461"/>
      <c r="F816" s="461"/>
      <c r="G816" s="461"/>
      <c r="H816" s="461"/>
      <c r="I816" s="461"/>
      <c r="J816" s="461"/>
      <c r="K816" s="461"/>
      <c r="L816" s="461"/>
      <c r="M816" s="461"/>
      <c r="N816" s="461"/>
      <c r="O816" s="461"/>
      <c r="P816" s="461"/>
      <c r="Q816" s="461"/>
    </row>
    <row r="817" ht="25.15" customHeight="true" x14ac:dyDescent="0.2">
      <c r="C817" s="461"/>
      <c r="D817" s="461"/>
      <c r="E817" s="461"/>
      <c r="F817" s="461"/>
      <c r="G817" s="461"/>
      <c r="H817" s="461"/>
      <c r="I817" s="461"/>
      <c r="J817" s="461"/>
      <c r="K817" s="461"/>
      <c r="L817" s="461"/>
      <c r="M817" s="461"/>
      <c r="N817" s="461"/>
      <c r="O817" s="461"/>
      <c r="P817" s="461"/>
      <c r="Q817" s="461"/>
    </row>
    <row r="818" ht="25.15" customHeight="true" x14ac:dyDescent="0.2">
      <c r="C818" s="461"/>
      <c r="D818" s="461"/>
      <c r="E818" s="461"/>
      <c r="F818" s="461"/>
      <c r="G818" s="461"/>
      <c r="H818" s="461"/>
      <c r="I818" s="461"/>
      <c r="J818" s="461"/>
      <c r="K818" s="461"/>
      <c r="L818" s="461"/>
      <c r="M818" s="461"/>
      <c r="N818" s="461"/>
      <c r="O818" s="461"/>
      <c r="P818" s="461"/>
      <c r="Q818" s="461"/>
    </row>
    <row r="819" ht="25.15" customHeight="true" x14ac:dyDescent="0.2">
      <c r="C819" s="461"/>
      <c r="D819" s="461"/>
      <c r="E819" s="461"/>
      <c r="F819" s="461"/>
      <c r="G819" s="461"/>
      <c r="H819" s="461"/>
      <c r="I819" s="461"/>
      <c r="J819" s="461"/>
      <c r="K819" s="461"/>
      <c r="L819" s="461"/>
      <c r="M819" s="461"/>
      <c r="N819" s="461"/>
      <c r="O819" s="461"/>
      <c r="P819" s="461"/>
      <c r="Q819" s="461"/>
    </row>
    <row r="820" ht="25.15" customHeight="true" x14ac:dyDescent="0.2">
      <c r="C820" s="461"/>
      <c r="D820" s="461"/>
      <c r="E820" s="461"/>
      <c r="F820" s="461"/>
      <c r="G820" s="461"/>
      <c r="H820" s="461"/>
      <c r="I820" s="461"/>
      <c r="J820" s="461"/>
      <c r="K820" s="461"/>
      <c r="L820" s="461"/>
      <c r="M820" s="461"/>
      <c r="N820" s="461"/>
      <c r="O820" s="461"/>
      <c r="P820" s="461"/>
      <c r="Q820" s="461"/>
    </row>
    <row r="821" ht="25.15" customHeight="true" x14ac:dyDescent="0.2">
      <c r="C821" s="461"/>
      <c r="D821" s="461"/>
      <c r="E821" s="461"/>
      <c r="F821" s="461"/>
      <c r="G821" s="461"/>
      <c r="H821" s="461"/>
      <c r="I821" s="461"/>
      <c r="J821" s="461"/>
      <c r="K821" s="461"/>
      <c r="L821" s="461"/>
      <c r="M821" s="461"/>
      <c r="N821" s="461"/>
      <c r="O821" s="461"/>
      <c r="P821" s="461"/>
      <c r="Q821" s="461"/>
    </row>
    <row r="822" ht="25.15" customHeight="true" x14ac:dyDescent="0.2">
      <c r="C822" s="461"/>
      <c r="D822" s="461"/>
      <c r="E822" s="461"/>
      <c r="F822" s="461"/>
      <c r="G822" s="461"/>
      <c r="H822" s="461"/>
      <c r="I822" s="461"/>
      <c r="J822" s="461"/>
      <c r="K822" s="461"/>
      <c r="L822" s="461"/>
      <c r="M822" s="461"/>
      <c r="N822" s="461"/>
      <c r="O822" s="461"/>
      <c r="P822" s="461"/>
      <c r="Q822" s="461"/>
    </row>
    <row r="823" ht="25.15" customHeight="true" x14ac:dyDescent="0.2">
      <c r="C823" s="461"/>
      <c r="D823" s="461"/>
      <c r="E823" s="461"/>
      <c r="F823" s="461"/>
      <c r="G823" s="461"/>
      <c r="H823" s="461"/>
      <c r="I823" s="461"/>
      <c r="J823" s="461"/>
      <c r="K823" s="461"/>
      <c r="L823" s="461"/>
      <c r="M823" s="461"/>
      <c r="N823" s="461"/>
      <c r="O823" s="461"/>
      <c r="P823" s="461"/>
      <c r="Q823" s="461"/>
    </row>
    <row r="824" ht="25.15" customHeight="true" x14ac:dyDescent="0.2">
      <c r="C824" s="461"/>
      <c r="D824" s="461"/>
      <c r="E824" s="461"/>
      <c r="F824" s="461"/>
      <c r="G824" s="461"/>
      <c r="H824" s="461"/>
      <c r="I824" s="461"/>
      <c r="J824" s="461"/>
      <c r="K824" s="461"/>
      <c r="L824" s="461"/>
      <c r="M824" s="461"/>
      <c r="N824" s="461"/>
      <c r="O824" s="461"/>
      <c r="P824" s="461"/>
      <c r="Q824" s="461"/>
    </row>
    <row r="825" ht="25.15" customHeight="true" x14ac:dyDescent="0.2">
      <c r="C825" s="461"/>
      <c r="D825" s="461"/>
      <c r="E825" s="461"/>
      <c r="F825" s="461"/>
      <c r="G825" s="461"/>
      <c r="H825" s="461"/>
      <c r="I825" s="461"/>
      <c r="J825" s="461"/>
      <c r="K825" s="461"/>
      <c r="L825" s="461"/>
      <c r="M825" s="461"/>
      <c r="N825" s="461"/>
      <c r="O825" s="461"/>
      <c r="P825" s="461"/>
      <c r="Q825" s="461"/>
    </row>
    <row r="826" ht="25.15" customHeight="true" x14ac:dyDescent="0.2">
      <c r="C826" s="461"/>
      <c r="D826" s="461"/>
      <c r="E826" s="461"/>
      <c r="F826" s="461"/>
      <c r="G826" s="461"/>
      <c r="H826" s="461"/>
      <c r="I826" s="461"/>
      <c r="J826" s="461"/>
      <c r="K826" s="461"/>
      <c r="L826" s="461"/>
      <c r="M826" s="461"/>
      <c r="N826" s="461"/>
      <c r="O826" s="461"/>
      <c r="P826" s="461"/>
      <c r="Q826" s="461"/>
    </row>
    <row r="827" ht="25.15" customHeight="true" x14ac:dyDescent="0.2">
      <c r="C827" s="461"/>
      <c r="D827" s="461"/>
      <c r="E827" s="461"/>
      <c r="F827" s="461"/>
      <c r="G827" s="461"/>
      <c r="H827" s="461"/>
      <c r="I827" s="461"/>
      <c r="J827" s="461"/>
      <c r="K827" s="461"/>
      <c r="L827" s="461"/>
      <c r="M827" s="461"/>
      <c r="N827" s="461"/>
      <c r="O827" s="461"/>
      <c r="P827" s="461"/>
      <c r="Q827" s="461"/>
    </row>
    <row r="828" ht="25.15" customHeight="true" x14ac:dyDescent="0.2">
      <c r="C828" s="461"/>
      <c r="D828" s="461"/>
      <c r="E828" s="461"/>
      <c r="F828" s="461"/>
      <c r="G828" s="461"/>
      <c r="H828" s="461"/>
      <c r="I828" s="461"/>
      <c r="J828" s="461"/>
      <c r="K828" s="461"/>
      <c r="L828" s="461"/>
      <c r="M828" s="461"/>
      <c r="N828" s="461"/>
      <c r="O828" s="461"/>
      <c r="P828" s="461"/>
      <c r="Q828" s="461"/>
    </row>
    <row r="829" ht="25.15" customHeight="true" x14ac:dyDescent="0.2">
      <c r="C829" s="461"/>
      <c r="D829" s="461"/>
      <c r="E829" s="461"/>
      <c r="F829" s="461"/>
      <c r="G829" s="461"/>
      <c r="H829" s="461"/>
      <c r="I829" s="461"/>
      <c r="J829" s="461"/>
      <c r="K829" s="461"/>
      <c r="L829" s="461"/>
      <c r="M829" s="461"/>
      <c r="N829" s="461"/>
      <c r="O829" s="461"/>
      <c r="P829" s="461"/>
      <c r="Q829" s="461"/>
    </row>
    <row r="830" ht="25.15" customHeight="true" x14ac:dyDescent="0.2">
      <c r="C830" s="461"/>
      <c r="D830" s="461"/>
      <c r="E830" s="461"/>
      <c r="F830" s="461"/>
      <c r="G830" s="461"/>
      <c r="H830" s="461"/>
      <c r="I830" s="461"/>
      <c r="J830" s="461"/>
      <c r="K830" s="461"/>
      <c r="L830" s="461"/>
      <c r="M830" s="461"/>
      <c r="N830" s="461"/>
      <c r="O830" s="461"/>
      <c r="P830" s="461"/>
      <c r="Q830" s="461"/>
    </row>
    <row r="831" ht="25.15" customHeight="true" x14ac:dyDescent="0.2">
      <c r="C831" s="461"/>
      <c r="D831" s="461"/>
      <c r="E831" s="461"/>
      <c r="F831" s="461"/>
      <c r="G831" s="461"/>
      <c r="H831" s="461"/>
      <c r="I831" s="461"/>
      <c r="J831" s="461"/>
      <c r="K831" s="461"/>
      <c r="L831" s="461"/>
      <c r="M831" s="461"/>
      <c r="N831" s="461"/>
      <c r="O831" s="461"/>
      <c r="P831" s="461"/>
      <c r="Q831" s="461"/>
    </row>
    <row r="832" ht="25.15" customHeight="true" x14ac:dyDescent="0.2">
      <c r="C832" s="461"/>
      <c r="D832" s="461"/>
      <c r="E832" s="461"/>
      <c r="F832" s="461"/>
      <c r="G832" s="461"/>
      <c r="H832" s="461"/>
      <c r="I832" s="461"/>
      <c r="J832" s="461"/>
      <c r="K832" s="461"/>
      <c r="L832" s="461"/>
      <c r="M832" s="461"/>
      <c r="N832" s="461"/>
      <c r="O832" s="461"/>
      <c r="P832" s="461"/>
      <c r="Q832" s="461"/>
    </row>
    <row r="833" ht="25.15" customHeight="true" x14ac:dyDescent="0.2">
      <c r="C833" s="461"/>
      <c r="D833" s="461"/>
      <c r="E833" s="461"/>
      <c r="F833" s="461"/>
      <c r="G833" s="461"/>
      <c r="H833" s="461"/>
      <c r="I833" s="461"/>
      <c r="J833" s="461"/>
      <c r="K833" s="461"/>
      <c r="L833" s="461"/>
      <c r="M833" s="461"/>
      <c r="N833" s="461"/>
      <c r="O833" s="461"/>
      <c r="P833" s="461"/>
      <c r="Q833" s="461"/>
    </row>
    <row r="834" ht="25.15" customHeight="true" x14ac:dyDescent="0.2">
      <c r="C834" s="461"/>
      <c r="D834" s="461"/>
      <c r="E834" s="461"/>
      <c r="F834" s="461"/>
      <c r="G834" s="461"/>
      <c r="H834" s="461"/>
      <c r="I834" s="461"/>
      <c r="J834" s="461"/>
      <c r="K834" s="461"/>
      <c r="L834" s="461"/>
      <c r="M834" s="461"/>
      <c r="N834" s="461"/>
      <c r="O834" s="461"/>
      <c r="P834" s="461"/>
      <c r="Q834" s="461"/>
    </row>
    <row r="835" ht="25.15" customHeight="true" x14ac:dyDescent="0.2">
      <c r="C835" s="461"/>
      <c r="D835" s="461"/>
      <c r="E835" s="461"/>
      <c r="F835" s="461"/>
      <c r="G835" s="461"/>
      <c r="H835" s="461"/>
      <c r="I835" s="461"/>
      <c r="J835" s="461"/>
      <c r="K835" s="461"/>
      <c r="L835" s="461"/>
      <c r="M835" s="461"/>
      <c r="N835" s="461"/>
      <c r="O835" s="461"/>
      <c r="P835" s="461"/>
      <c r="Q835" s="461"/>
    </row>
    <row r="836" ht="25.15" customHeight="true" x14ac:dyDescent="0.2">
      <c r="C836" s="461"/>
      <c r="D836" s="461"/>
      <c r="E836" s="461"/>
      <c r="F836" s="461"/>
      <c r="G836" s="461"/>
      <c r="H836" s="461"/>
      <c r="I836" s="461"/>
      <c r="J836" s="461"/>
      <c r="K836" s="461"/>
      <c r="L836" s="461"/>
      <c r="M836" s="461"/>
      <c r="N836" s="461"/>
      <c r="O836" s="461"/>
      <c r="P836" s="461"/>
      <c r="Q836" s="461"/>
    </row>
    <row r="837" ht="25.15" customHeight="true" x14ac:dyDescent="0.2">
      <c r="C837" s="461"/>
      <c r="D837" s="461"/>
      <c r="E837" s="461"/>
      <c r="F837" s="461"/>
      <c r="G837" s="461"/>
      <c r="H837" s="461"/>
      <c r="I837" s="461"/>
      <c r="J837" s="461"/>
      <c r="K837" s="461"/>
      <c r="L837" s="461"/>
      <c r="M837" s="461"/>
      <c r="N837" s="461"/>
      <c r="O837" s="461"/>
      <c r="P837" s="461"/>
      <c r="Q837" s="461"/>
    </row>
    <row r="838" ht="25.15" customHeight="true" x14ac:dyDescent="0.2">
      <c r="C838" s="461"/>
      <c r="D838" s="461"/>
      <c r="E838" s="461"/>
      <c r="F838" s="461"/>
      <c r="G838" s="461"/>
      <c r="H838" s="461"/>
      <c r="I838" s="461"/>
      <c r="J838" s="461"/>
      <c r="K838" s="461"/>
      <c r="L838" s="461"/>
      <c r="M838" s="461"/>
      <c r="N838" s="461"/>
      <c r="O838" s="461"/>
      <c r="P838" s="461"/>
      <c r="Q838" s="461"/>
    </row>
    <row r="839" ht="25.15" customHeight="true" x14ac:dyDescent="0.2">
      <c r="C839" s="461"/>
      <c r="D839" s="461"/>
      <c r="E839" s="461"/>
      <c r="F839" s="461"/>
      <c r="G839" s="461"/>
      <c r="H839" s="461"/>
      <c r="I839" s="461"/>
      <c r="J839" s="461"/>
      <c r="K839" s="461"/>
      <c r="L839" s="461"/>
      <c r="M839" s="461"/>
      <c r="N839" s="461"/>
      <c r="O839" s="461"/>
      <c r="P839" s="461"/>
      <c r="Q839" s="461"/>
    </row>
    <row r="840" ht="25.15" customHeight="true" x14ac:dyDescent="0.2">
      <c r="C840" s="461"/>
      <c r="D840" s="461"/>
      <c r="E840" s="461"/>
      <c r="F840" s="461"/>
      <c r="G840" s="461"/>
      <c r="H840" s="461"/>
      <c r="I840" s="461"/>
      <c r="J840" s="461"/>
      <c r="K840" s="461"/>
      <c r="L840" s="461"/>
      <c r="M840" s="461"/>
      <c r="N840" s="461"/>
      <c r="O840" s="461"/>
      <c r="P840" s="461"/>
      <c r="Q840" s="461"/>
    </row>
    <row r="841" ht="25.15" customHeight="true" x14ac:dyDescent="0.2">
      <c r="C841" s="461"/>
      <c r="D841" s="461"/>
      <c r="E841" s="461"/>
      <c r="F841" s="461"/>
      <c r="G841" s="461"/>
      <c r="H841" s="461"/>
      <c r="I841" s="461"/>
      <c r="J841" s="461"/>
      <c r="K841" s="461"/>
      <c r="L841" s="461"/>
      <c r="M841" s="461"/>
      <c r="N841" s="461"/>
      <c r="O841" s="461"/>
      <c r="P841" s="461"/>
      <c r="Q841" s="461"/>
    </row>
    <row r="842" ht="25.15" customHeight="true" x14ac:dyDescent="0.2">
      <c r="C842" s="461"/>
      <c r="D842" s="461"/>
      <c r="E842" s="461"/>
      <c r="F842" s="461"/>
      <c r="G842" s="461"/>
      <c r="H842" s="461"/>
      <c r="I842" s="461"/>
      <c r="J842" s="461"/>
      <c r="K842" s="461"/>
      <c r="L842" s="461"/>
      <c r="M842" s="461"/>
      <c r="N842" s="461"/>
      <c r="O842" s="461"/>
      <c r="P842" s="461"/>
      <c r="Q842" s="461"/>
    </row>
    <row r="843" ht="25.15" customHeight="true" x14ac:dyDescent="0.2">
      <c r="C843" s="461"/>
      <c r="D843" s="461"/>
      <c r="E843" s="461"/>
      <c r="F843" s="461"/>
      <c r="G843" s="461"/>
      <c r="H843" s="461"/>
      <c r="I843" s="461"/>
      <c r="J843" s="461"/>
      <c r="K843" s="461"/>
      <c r="L843" s="461"/>
      <c r="M843" s="461"/>
      <c r="N843" s="461"/>
      <c r="O843" s="461"/>
      <c r="P843" s="461"/>
      <c r="Q843" s="461"/>
    </row>
    <row r="844" ht="25.15" customHeight="true" x14ac:dyDescent="0.2">
      <c r="C844" s="461"/>
      <c r="D844" s="461"/>
      <c r="E844" s="461"/>
      <c r="F844" s="461"/>
      <c r="G844" s="461"/>
      <c r="H844" s="461"/>
      <c r="I844" s="461"/>
      <c r="J844" s="461"/>
      <c r="K844" s="461"/>
      <c r="L844" s="461"/>
      <c r="M844" s="461"/>
      <c r="N844" s="461"/>
      <c r="O844" s="461"/>
      <c r="P844" s="461"/>
      <c r="Q844" s="461"/>
    </row>
    <row r="845" ht="25.15" customHeight="true" x14ac:dyDescent="0.2">
      <c r="C845" s="461"/>
      <c r="D845" s="461"/>
      <c r="E845" s="461"/>
      <c r="F845" s="461"/>
      <c r="G845" s="461"/>
      <c r="H845" s="461"/>
      <c r="I845" s="461"/>
      <c r="J845" s="461"/>
      <c r="K845" s="461"/>
      <c r="L845" s="461"/>
      <c r="M845" s="461"/>
      <c r="N845" s="461"/>
      <c r="O845" s="461"/>
      <c r="P845" s="461"/>
      <c r="Q845" s="461"/>
    </row>
    <row r="846" ht="25.15" customHeight="true" x14ac:dyDescent="0.2">
      <c r="C846" s="461"/>
      <c r="D846" s="461"/>
      <c r="E846" s="461"/>
      <c r="F846" s="461"/>
      <c r="G846" s="461"/>
      <c r="H846" s="461"/>
      <c r="I846" s="461"/>
      <c r="J846" s="461"/>
      <c r="K846" s="461"/>
      <c r="L846" s="461"/>
      <c r="M846" s="461"/>
      <c r="N846" s="461"/>
      <c r="O846" s="461"/>
      <c r="P846" s="461"/>
      <c r="Q846" s="461"/>
    </row>
    <row r="847" ht="25.15" customHeight="true" x14ac:dyDescent="0.2">
      <c r="C847" s="461"/>
      <c r="D847" s="461"/>
      <c r="E847" s="461"/>
      <c r="F847" s="461"/>
      <c r="G847" s="461"/>
      <c r="H847" s="461"/>
      <c r="I847" s="461"/>
      <c r="J847" s="461"/>
      <c r="K847" s="461"/>
      <c r="L847" s="461"/>
      <c r="M847" s="461"/>
      <c r="N847" s="461"/>
      <c r="O847" s="461"/>
      <c r="P847" s="461"/>
      <c r="Q847" s="461"/>
    </row>
    <row r="848" ht="25.15" customHeight="true" x14ac:dyDescent="0.2">
      <c r="C848" s="461"/>
      <c r="D848" s="461"/>
      <c r="E848" s="461"/>
      <c r="F848" s="461"/>
      <c r="G848" s="461"/>
      <c r="H848" s="461"/>
      <c r="I848" s="461"/>
      <c r="J848" s="461"/>
      <c r="K848" s="461"/>
      <c r="L848" s="461"/>
      <c r="M848" s="461"/>
      <c r="N848" s="461"/>
      <c r="O848" s="461"/>
      <c r="P848" s="461"/>
      <c r="Q848" s="461"/>
    </row>
    <row r="849" ht="25.15" customHeight="true" x14ac:dyDescent="0.2">
      <c r="C849" s="461"/>
      <c r="D849" s="461"/>
      <c r="E849" s="461"/>
      <c r="F849" s="461"/>
      <c r="G849" s="461"/>
      <c r="H849" s="461"/>
      <c r="I849" s="461"/>
      <c r="J849" s="461"/>
      <c r="K849" s="461"/>
      <c r="L849" s="461"/>
      <c r="M849" s="461"/>
      <c r="N849" s="461"/>
      <c r="O849" s="461"/>
      <c r="P849" s="461"/>
      <c r="Q849" s="461"/>
    </row>
    <row r="850" ht="25.15" customHeight="true" x14ac:dyDescent="0.2">
      <c r="C850" s="461"/>
      <c r="D850" s="461"/>
      <c r="E850" s="461"/>
      <c r="F850" s="461"/>
      <c r="G850" s="461"/>
      <c r="H850" s="461"/>
      <c r="I850" s="461"/>
      <c r="J850" s="461"/>
      <c r="K850" s="461"/>
      <c r="L850" s="461"/>
      <c r="M850" s="461"/>
      <c r="N850" s="461"/>
      <c r="O850" s="461"/>
      <c r="P850" s="461"/>
      <c r="Q850" s="461"/>
    </row>
    <row r="851" ht="25.15" customHeight="true" x14ac:dyDescent="0.2">
      <c r="C851" s="461"/>
      <c r="D851" s="461"/>
      <c r="E851" s="461"/>
      <c r="F851" s="461"/>
      <c r="G851" s="461"/>
      <c r="H851" s="461"/>
      <c r="I851" s="461"/>
      <c r="J851" s="461"/>
      <c r="K851" s="461"/>
      <c r="L851" s="461"/>
      <c r="M851" s="461"/>
      <c r="N851" s="461"/>
      <c r="O851" s="461"/>
      <c r="P851" s="461"/>
      <c r="Q851" s="461"/>
    </row>
    <row r="852" ht="25.15" customHeight="true" x14ac:dyDescent="0.2">
      <c r="C852" s="461"/>
      <c r="D852" s="461"/>
      <c r="E852" s="461"/>
      <c r="F852" s="461"/>
      <c r="G852" s="461"/>
      <c r="H852" s="461"/>
      <c r="I852" s="461"/>
      <c r="J852" s="461"/>
      <c r="K852" s="461"/>
      <c r="L852" s="461"/>
      <c r="M852" s="461"/>
      <c r="N852" s="461"/>
      <c r="O852" s="461"/>
      <c r="P852" s="461"/>
      <c r="Q852" s="461"/>
    </row>
    <row r="853" ht="25.15" customHeight="true" x14ac:dyDescent="0.2">
      <c r="C853" s="461"/>
      <c r="D853" s="461"/>
      <c r="E853" s="461"/>
      <c r="F853" s="461"/>
      <c r="G853" s="461"/>
      <c r="H853" s="461"/>
      <c r="I853" s="461"/>
      <c r="J853" s="461"/>
      <c r="K853" s="461"/>
      <c r="L853" s="461"/>
      <c r="M853" s="461"/>
      <c r="N853" s="461"/>
      <c r="O853" s="461"/>
      <c r="P853" s="461"/>
      <c r="Q853" s="461"/>
    </row>
    <row r="854" ht="25.15" customHeight="true" x14ac:dyDescent="0.2">
      <c r="C854" s="461"/>
      <c r="D854" s="461"/>
      <c r="E854" s="461"/>
      <c r="F854" s="461"/>
      <c r="G854" s="461"/>
      <c r="H854" s="461"/>
      <c r="I854" s="461"/>
      <c r="J854" s="461"/>
      <c r="K854" s="461"/>
      <c r="L854" s="461"/>
      <c r="M854" s="461"/>
      <c r="N854" s="461"/>
      <c r="O854" s="461"/>
      <c r="P854" s="461"/>
      <c r="Q854" s="461"/>
    </row>
    <row r="855" ht="25.15" customHeight="true" x14ac:dyDescent="0.2">
      <c r="C855" s="461"/>
      <c r="D855" s="461"/>
      <c r="E855" s="461"/>
      <c r="F855" s="461"/>
      <c r="G855" s="461"/>
      <c r="H855" s="461"/>
      <c r="I855" s="461"/>
      <c r="J855" s="461"/>
      <c r="K855" s="461"/>
      <c r="L855" s="461"/>
      <c r="M855" s="461"/>
      <c r="N855" s="461"/>
      <c r="O855" s="461"/>
      <c r="P855" s="461"/>
      <c r="Q855" s="461"/>
    </row>
    <row r="856" ht="25.15" customHeight="true" x14ac:dyDescent="0.2">
      <c r="C856" s="461"/>
      <c r="D856" s="461"/>
      <c r="E856" s="461"/>
      <c r="F856" s="461"/>
      <c r="G856" s="461"/>
      <c r="H856" s="461"/>
      <c r="I856" s="461"/>
      <c r="J856" s="461"/>
      <c r="K856" s="461"/>
      <c r="L856" s="461"/>
      <c r="M856" s="461"/>
      <c r="N856" s="461"/>
      <c r="O856" s="461"/>
      <c r="P856" s="461"/>
      <c r="Q856" s="461"/>
    </row>
    <row r="857" ht="25.15" customHeight="true" x14ac:dyDescent="0.2">
      <c r="C857" s="461"/>
      <c r="D857" s="461"/>
      <c r="E857" s="461"/>
      <c r="F857" s="461"/>
      <c r="G857" s="461"/>
      <c r="H857" s="461"/>
      <c r="I857" s="461"/>
      <c r="J857" s="461"/>
      <c r="K857" s="461"/>
      <c r="L857" s="461"/>
      <c r="M857" s="461"/>
      <c r="N857" s="461"/>
      <c r="O857" s="461"/>
      <c r="P857" s="461"/>
      <c r="Q857" s="461"/>
    </row>
    <row r="858" ht="25.15" customHeight="true" x14ac:dyDescent="0.2">
      <c r="C858" s="461"/>
      <c r="D858" s="461"/>
      <c r="E858" s="461"/>
      <c r="F858" s="461"/>
      <c r="G858" s="461"/>
      <c r="H858" s="461"/>
      <c r="I858" s="461"/>
      <c r="J858" s="461"/>
      <c r="K858" s="461"/>
      <c r="L858" s="461"/>
      <c r="M858" s="461"/>
      <c r="N858" s="461"/>
      <c r="O858" s="461"/>
      <c r="P858" s="461"/>
      <c r="Q858" s="461"/>
    </row>
    <row r="859" ht="25.15" customHeight="true" x14ac:dyDescent="0.2">
      <c r="C859" s="461"/>
      <c r="D859" s="461"/>
      <c r="E859" s="461"/>
      <c r="F859" s="461"/>
      <c r="G859" s="461"/>
      <c r="H859" s="461"/>
      <c r="I859" s="461"/>
      <c r="J859" s="461"/>
      <c r="K859" s="461"/>
      <c r="L859" s="461"/>
      <c r="M859" s="461"/>
      <c r="N859" s="461"/>
      <c r="O859" s="461"/>
      <c r="P859" s="461"/>
      <c r="Q859" s="461"/>
    </row>
    <row r="860" ht="25.15" customHeight="true" x14ac:dyDescent="0.2">
      <c r="C860" s="461"/>
      <c r="D860" s="461"/>
      <c r="E860" s="461"/>
      <c r="F860" s="461"/>
      <c r="G860" s="461"/>
      <c r="H860" s="461"/>
      <c r="I860" s="461"/>
      <c r="J860" s="461"/>
      <c r="K860" s="461"/>
      <c r="L860" s="461"/>
      <c r="M860" s="461"/>
      <c r="N860" s="461"/>
      <c r="O860" s="461"/>
      <c r="P860" s="461"/>
      <c r="Q860" s="461"/>
    </row>
    <row r="861" ht="25.15" customHeight="true" x14ac:dyDescent="0.2">
      <c r="C861" s="461"/>
      <c r="D861" s="461"/>
      <c r="E861" s="461"/>
      <c r="F861" s="461"/>
      <c r="G861" s="461"/>
      <c r="H861" s="461"/>
      <c r="I861" s="461"/>
      <c r="J861" s="461"/>
      <c r="K861" s="461"/>
      <c r="L861" s="461"/>
      <c r="M861" s="461"/>
      <c r="N861" s="461"/>
      <c r="O861" s="461"/>
      <c r="P861" s="461"/>
      <c r="Q861" s="461"/>
    </row>
    <row r="862" ht="25.15" customHeight="true" x14ac:dyDescent="0.2">
      <c r="C862" s="461"/>
      <c r="D862" s="461"/>
      <c r="E862" s="461"/>
      <c r="F862" s="461"/>
      <c r="G862" s="461"/>
      <c r="H862" s="461"/>
      <c r="I862" s="461"/>
      <c r="J862" s="461"/>
      <c r="K862" s="461"/>
      <c r="L862" s="461"/>
      <c r="M862" s="461"/>
      <c r="N862" s="461"/>
      <c r="O862" s="461"/>
      <c r="P862" s="461"/>
      <c r="Q862" s="461"/>
    </row>
    <row r="863" ht="25.15" customHeight="true" x14ac:dyDescent="0.2">
      <c r="C863" s="461"/>
      <c r="D863" s="461"/>
      <c r="E863" s="461"/>
      <c r="F863" s="461"/>
      <c r="G863" s="461"/>
      <c r="H863" s="461"/>
      <c r="I863" s="461"/>
      <c r="J863" s="461"/>
      <c r="K863" s="461"/>
      <c r="L863" s="461"/>
      <c r="M863" s="461"/>
      <c r="N863" s="461"/>
      <c r="O863" s="461"/>
      <c r="P863" s="461"/>
      <c r="Q863" s="461"/>
    </row>
    <row r="864" ht="25.15" customHeight="true" x14ac:dyDescent="0.2">
      <c r="C864" s="461"/>
      <c r="D864" s="461"/>
      <c r="E864" s="461"/>
      <c r="F864" s="461"/>
      <c r="G864" s="461"/>
      <c r="H864" s="461"/>
      <c r="I864" s="461"/>
      <c r="J864" s="461"/>
      <c r="K864" s="461"/>
      <c r="L864" s="461"/>
      <c r="M864" s="461"/>
      <c r="N864" s="461"/>
      <c r="O864" s="461"/>
      <c r="P864" s="461"/>
      <c r="Q864" s="461"/>
    </row>
    <row r="865" ht="25.15" customHeight="true" x14ac:dyDescent="0.2">
      <c r="C865" s="461"/>
      <c r="D865" s="461"/>
      <c r="E865" s="461"/>
      <c r="F865" s="461"/>
      <c r="G865" s="461"/>
      <c r="H865" s="461"/>
      <c r="I865" s="461"/>
      <c r="J865" s="461"/>
      <c r="K865" s="461"/>
      <c r="L865" s="461"/>
      <c r="M865" s="461"/>
      <c r="N865" s="461"/>
      <c r="O865" s="461"/>
      <c r="P865" s="461"/>
      <c r="Q865" s="461"/>
    </row>
    <row r="866" ht="25.15" customHeight="true" x14ac:dyDescent="0.2">
      <c r="C866" s="461"/>
      <c r="D866" s="461"/>
      <c r="E866" s="461"/>
      <c r="F866" s="461"/>
      <c r="G866" s="461"/>
      <c r="H866" s="461"/>
      <c r="I866" s="461"/>
      <c r="J866" s="461"/>
      <c r="K866" s="461"/>
      <c r="L866" s="461"/>
      <c r="M866" s="461"/>
      <c r="N866" s="461"/>
      <c r="O866" s="461"/>
      <c r="P866" s="461"/>
      <c r="Q866" s="461"/>
    </row>
    <row r="867" ht="25.15" customHeight="true" x14ac:dyDescent="0.2">
      <c r="C867" s="461"/>
      <c r="D867" s="461"/>
      <c r="E867" s="461"/>
      <c r="F867" s="461"/>
      <c r="G867" s="461"/>
      <c r="H867" s="461"/>
      <c r="I867" s="461"/>
      <c r="J867" s="461"/>
      <c r="K867" s="461"/>
      <c r="L867" s="461"/>
      <c r="M867" s="461"/>
      <c r="N867" s="461"/>
      <c r="O867" s="461"/>
      <c r="P867" s="461"/>
      <c r="Q867" s="461"/>
    </row>
    <row r="868" ht="25.15" customHeight="true" x14ac:dyDescent="0.2">
      <c r="C868" s="461"/>
      <c r="D868" s="461"/>
      <c r="E868" s="461"/>
      <c r="F868" s="461"/>
      <c r="G868" s="461"/>
      <c r="H868" s="461"/>
      <c r="I868" s="461"/>
      <c r="J868" s="461"/>
      <c r="K868" s="461"/>
      <c r="L868" s="461"/>
      <c r="M868" s="461"/>
      <c r="N868" s="461"/>
      <c r="O868" s="461"/>
      <c r="P868" s="461"/>
      <c r="Q868" s="461"/>
    </row>
    <row r="869" ht="25.15" customHeight="true" x14ac:dyDescent="0.2">
      <c r="C869" s="461"/>
      <c r="D869" s="461"/>
      <c r="E869" s="461"/>
      <c r="F869" s="461"/>
      <c r="G869" s="461"/>
      <c r="H869" s="461"/>
      <c r="I869" s="461"/>
      <c r="J869" s="461"/>
      <c r="K869" s="461"/>
      <c r="L869" s="461"/>
      <c r="M869" s="461"/>
      <c r="N869" s="461"/>
      <c r="O869" s="461"/>
      <c r="P869" s="461"/>
      <c r="Q869" s="461"/>
    </row>
    <row r="870" ht="25.15" customHeight="true" x14ac:dyDescent="0.2">
      <c r="C870" s="461"/>
      <c r="D870" s="461"/>
      <c r="E870" s="461"/>
      <c r="F870" s="461"/>
      <c r="G870" s="461"/>
      <c r="H870" s="461"/>
      <c r="I870" s="461"/>
      <c r="J870" s="461"/>
      <c r="K870" s="461"/>
      <c r="L870" s="461"/>
      <c r="M870" s="461"/>
      <c r="N870" s="461"/>
      <c r="O870" s="461"/>
      <c r="P870" s="461"/>
      <c r="Q870" s="461"/>
    </row>
    <row r="871" ht="25.15" customHeight="true" x14ac:dyDescent="0.2">
      <c r="C871" s="461"/>
      <c r="D871" s="461"/>
      <c r="E871" s="461"/>
      <c r="F871" s="461"/>
      <c r="G871" s="461"/>
      <c r="H871" s="461"/>
      <c r="I871" s="461"/>
      <c r="J871" s="461"/>
      <c r="K871" s="461"/>
      <c r="L871" s="461"/>
      <c r="M871" s="461"/>
      <c r="N871" s="461"/>
      <c r="O871" s="461"/>
      <c r="P871" s="461"/>
      <c r="Q871" s="461"/>
    </row>
    <row r="872" ht="25.15" customHeight="true" x14ac:dyDescent="0.2">
      <c r="C872" s="461"/>
      <c r="D872" s="461"/>
      <c r="E872" s="461"/>
      <c r="F872" s="461"/>
      <c r="G872" s="461"/>
      <c r="H872" s="461"/>
      <c r="I872" s="461"/>
      <c r="J872" s="461"/>
      <c r="K872" s="461"/>
      <c r="L872" s="461"/>
      <c r="M872" s="461"/>
      <c r="N872" s="461"/>
      <c r="O872" s="461"/>
      <c r="P872" s="461"/>
      <c r="Q872" s="461"/>
    </row>
    <row r="873" ht="25.15" customHeight="true" x14ac:dyDescent="0.2">
      <c r="C873" s="461"/>
      <c r="D873" s="461"/>
      <c r="E873" s="461"/>
      <c r="F873" s="461"/>
      <c r="G873" s="461"/>
      <c r="H873" s="461"/>
      <c r="I873" s="461"/>
      <c r="J873" s="461"/>
      <c r="K873" s="461"/>
      <c r="L873" s="461"/>
      <c r="M873" s="461"/>
      <c r="N873" s="461"/>
      <c r="O873" s="461"/>
      <c r="P873" s="461"/>
      <c r="Q873" s="461"/>
    </row>
    <row r="874" ht="25.15" customHeight="true" x14ac:dyDescent="0.2">
      <c r="C874" s="461"/>
      <c r="D874" s="461"/>
      <c r="E874" s="461"/>
      <c r="F874" s="461"/>
      <c r="G874" s="461"/>
      <c r="H874" s="461"/>
      <c r="I874" s="461"/>
      <c r="J874" s="461"/>
      <c r="K874" s="461"/>
      <c r="L874" s="461"/>
      <c r="M874" s="461"/>
      <c r="N874" s="461"/>
      <c r="O874" s="461"/>
      <c r="P874" s="461"/>
      <c r="Q874" s="461"/>
    </row>
    <row r="875" ht="25.15" customHeight="true" x14ac:dyDescent="0.2">
      <c r="C875" s="461"/>
      <c r="D875" s="461"/>
      <c r="E875" s="461"/>
      <c r="F875" s="461"/>
      <c r="G875" s="461"/>
      <c r="H875" s="461"/>
      <c r="I875" s="461"/>
      <c r="J875" s="461"/>
      <c r="K875" s="461"/>
      <c r="L875" s="461"/>
      <c r="M875" s="461"/>
      <c r="N875" s="461"/>
      <c r="O875" s="461"/>
      <c r="P875" s="461"/>
      <c r="Q875" s="461"/>
    </row>
    <row r="876" ht="25.15" customHeight="true" x14ac:dyDescent="0.2">
      <c r="C876" s="461"/>
      <c r="D876" s="461"/>
      <c r="E876" s="461"/>
      <c r="F876" s="461"/>
      <c r="G876" s="461"/>
      <c r="H876" s="461"/>
      <c r="I876" s="461"/>
      <c r="J876" s="461"/>
      <c r="K876" s="461"/>
      <c r="L876" s="461"/>
      <c r="M876" s="461"/>
      <c r="N876" s="461"/>
      <c r="O876" s="461"/>
      <c r="P876" s="461"/>
      <c r="Q876" s="461"/>
    </row>
    <row r="877" ht="25.15" customHeight="true" x14ac:dyDescent="0.2">
      <c r="C877" s="461"/>
      <c r="D877" s="461"/>
      <c r="E877" s="461"/>
      <c r="F877" s="461"/>
      <c r="G877" s="461"/>
      <c r="H877" s="461"/>
      <c r="I877" s="461"/>
      <c r="J877" s="461"/>
      <c r="K877" s="461"/>
      <c r="L877" s="461"/>
      <c r="M877" s="461"/>
      <c r="N877" s="461"/>
      <c r="O877" s="461"/>
      <c r="P877" s="461"/>
      <c r="Q877" s="461"/>
    </row>
    <row r="878" ht="25.15" customHeight="true" x14ac:dyDescent="0.2">
      <c r="C878" s="461"/>
      <c r="D878" s="461"/>
      <c r="E878" s="461"/>
      <c r="F878" s="461"/>
      <c r="G878" s="461"/>
      <c r="H878" s="461"/>
      <c r="I878" s="461"/>
      <c r="J878" s="461"/>
      <c r="K878" s="461"/>
      <c r="L878" s="461"/>
      <c r="M878" s="461"/>
      <c r="N878" s="461"/>
      <c r="O878" s="461"/>
      <c r="P878" s="461"/>
      <c r="Q878" s="461"/>
    </row>
    <row r="879" ht="25.15" customHeight="true" x14ac:dyDescent="0.2">
      <c r="C879" s="461"/>
      <c r="D879" s="461"/>
      <c r="E879" s="461"/>
      <c r="F879" s="461"/>
      <c r="G879" s="461"/>
      <c r="H879" s="461"/>
      <c r="I879" s="461"/>
      <c r="J879" s="461"/>
      <c r="K879" s="461"/>
      <c r="L879" s="461"/>
      <c r="M879" s="461"/>
      <c r="N879" s="461"/>
      <c r="O879" s="461"/>
      <c r="P879" s="461"/>
      <c r="Q879" s="461"/>
    </row>
    <row r="880" ht="25.15" customHeight="true" x14ac:dyDescent="0.2">
      <c r="C880" s="461"/>
      <c r="D880" s="461"/>
      <c r="E880" s="461"/>
      <c r="F880" s="461"/>
      <c r="G880" s="461"/>
      <c r="H880" s="461"/>
      <c r="I880" s="461"/>
      <c r="J880" s="461"/>
      <c r="K880" s="461"/>
      <c r="L880" s="461"/>
      <c r="M880" s="461"/>
      <c r="N880" s="461"/>
      <c r="O880" s="461"/>
      <c r="P880" s="461"/>
      <c r="Q880" s="461"/>
    </row>
    <row r="881" ht="25.15" customHeight="true" x14ac:dyDescent="0.2">
      <c r="C881" s="461"/>
      <c r="D881" s="461"/>
      <c r="E881" s="461"/>
      <c r="F881" s="461"/>
      <c r="G881" s="461"/>
      <c r="H881" s="461"/>
      <c r="I881" s="461"/>
      <c r="J881" s="461"/>
      <c r="K881" s="461"/>
      <c r="L881" s="461"/>
      <c r="M881" s="461"/>
      <c r="N881" s="461"/>
      <c r="O881" s="461"/>
      <c r="P881" s="461"/>
      <c r="Q881" s="461"/>
    </row>
    <row r="882" ht="25.15" customHeight="true" x14ac:dyDescent="0.2">
      <c r="C882" s="461"/>
      <c r="D882" s="461"/>
      <c r="E882" s="461"/>
      <c r="F882" s="461"/>
      <c r="G882" s="461"/>
      <c r="H882" s="461"/>
      <c r="I882" s="461"/>
      <c r="J882" s="461"/>
      <c r="K882" s="461"/>
      <c r="L882" s="461"/>
      <c r="M882" s="461"/>
      <c r="N882" s="461"/>
      <c r="O882" s="461"/>
      <c r="P882" s="461"/>
      <c r="Q882" s="461"/>
    </row>
    <row r="883" ht="25.15" customHeight="true" x14ac:dyDescent="0.2">
      <c r="C883" s="461"/>
      <c r="D883" s="461"/>
      <c r="E883" s="461"/>
      <c r="F883" s="461"/>
      <c r="G883" s="461"/>
      <c r="H883" s="461"/>
      <c r="I883" s="461"/>
      <c r="J883" s="461"/>
      <c r="K883" s="461"/>
      <c r="L883" s="461"/>
      <c r="M883" s="461"/>
      <c r="N883" s="461"/>
      <c r="O883" s="461"/>
      <c r="P883" s="461"/>
      <c r="Q883" s="461"/>
    </row>
    <row r="884" ht="25.15" customHeight="true" x14ac:dyDescent="0.2">
      <c r="C884" s="461"/>
      <c r="D884" s="461"/>
      <c r="E884" s="461"/>
      <c r="F884" s="461"/>
      <c r="G884" s="461"/>
      <c r="H884" s="461"/>
      <c r="I884" s="461"/>
      <c r="J884" s="461"/>
      <c r="K884" s="461"/>
      <c r="L884" s="461"/>
      <c r="M884" s="461"/>
      <c r="N884" s="461"/>
      <c r="O884" s="461"/>
      <c r="P884" s="461"/>
      <c r="Q884" s="461"/>
    </row>
    <row r="885" ht="25.15" customHeight="true" x14ac:dyDescent="0.2">
      <c r="C885" s="461"/>
      <c r="D885" s="461"/>
      <c r="E885" s="461"/>
      <c r="F885" s="461"/>
      <c r="G885" s="461"/>
      <c r="H885" s="461"/>
      <c r="I885" s="461"/>
      <c r="J885" s="461"/>
      <c r="K885" s="461"/>
      <c r="L885" s="461"/>
      <c r="M885" s="461"/>
      <c r="N885" s="461"/>
      <c r="O885" s="461"/>
      <c r="P885" s="461"/>
      <c r="Q885" s="461"/>
    </row>
    <row r="886" ht="25.15" customHeight="true" x14ac:dyDescent="0.2">
      <c r="C886" s="461"/>
      <c r="D886" s="461"/>
      <c r="E886" s="461"/>
      <c r="F886" s="461"/>
      <c r="G886" s="461"/>
      <c r="H886" s="461"/>
      <c r="I886" s="461"/>
      <c r="J886" s="461"/>
      <c r="K886" s="461"/>
      <c r="L886" s="461"/>
      <c r="M886" s="461"/>
      <c r="N886" s="461"/>
      <c r="O886" s="461"/>
      <c r="P886" s="461"/>
      <c r="Q886" s="461"/>
    </row>
    <row r="887" ht="25.15" customHeight="true" x14ac:dyDescent="0.2">
      <c r="C887" s="461"/>
      <c r="D887" s="461"/>
      <c r="E887" s="461"/>
      <c r="F887" s="461"/>
      <c r="G887" s="461"/>
      <c r="H887" s="461"/>
      <c r="I887" s="461"/>
      <c r="J887" s="461"/>
      <c r="K887" s="461"/>
      <c r="L887" s="461"/>
      <c r="M887" s="461"/>
      <c r="N887" s="461"/>
      <c r="O887" s="461"/>
      <c r="P887" s="461"/>
      <c r="Q887" s="461"/>
    </row>
    <row r="888" ht="25.15" customHeight="true" x14ac:dyDescent="0.2">
      <c r="C888" s="461"/>
      <c r="D888" s="461"/>
      <c r="E888" s="461"/>
      <c r="F888" s="461"/>
      <c r="G888" s="461"/>
      <c r="H888" s="461"/>
      <c r="I888" s="461"/>
      <c r="J888" s="461"/>
      <c r="K888" s="461"/>
      <c r="L888" s="461"/>
      <c r="M888" s="461"/>
      <c r="N888" s="461"/>
      <c r="O888" s="461"/>
      <c r="P888" s="461"/>
      <c r="Q888" s="461"/>
    </row>
    <row r="889" ht="25.15" customHeight="true" x14ac:dyDescent="0.2">
      <c r="C889" s="461"/>
      <c r="D889" s="461"/>
      <c r="E889" s="461"/>
      <c r="F889" s="461"/>
      <c r="G889" s="461"/>
      <c r="H889" s="461"/>
      <c r="I889" s="461"/>
      <c r="J889" s="461"/>
      <c r="K889" s="461"/>
      <c r="L889" s="461"/>
      <c r="M889" s="461"/>
      <c r="N889" s="461"/>
      <c r="O889" s="461"/>
      <c r="P889" s="461"/>
      <c r="Q889" s="461"/>
    </row>
    <row r="890" ht="25.15" customHeight="true" x14ac:dyDescent="0.2">
      <c r="C890" s="461"/>
      <c r="D890" s="461"/>
      <c r="E890" s="461"/>
      <c r="F890" s="461"/>
      <c r="G890" s="461"/>
      <c r="H890" s="461"/>
      <c r="I890" s="461"/>
      <c r="J890" s="461"/>
      <c r="K890" s="461"/>
      <c r="L890" s="461"/>
      <c r="M890" s="461"/>
      <c r="N890" s="461"/>
      <c r="O890" s="461"/>
      <c r="P890" s="461"/>
      <c r="Q890" s="461"/>
    </row>
    <row r="891" ht="25.15" customHeight="true" x14ac:dyDescent="0.2">
      <c r="C891" s="461"/>
      <c r="D891" s="461"/>
      <c r="E891" s="461"/>
      <c r="F891" s="461"/>
      <c r="G891" s="461"/>
      <c r="H891" s="461"/>
      <c r="I891" s="461"/>
      <c r="J891" s="461"/>
      <c r="K891" s="461"/>
      <c r="L891" s="461"/>
      <c r="M891" s="461"/>
      <c r="N891" s="461"/>
      <c r="O891" s="461"/>
      <c r="P891" s="461"/>
      <c r="Q891" s="461"/>
    </row>
    <row r="892" ht="25.15" customHeight="true" x14ac:dyDescent="0.2">
      <c r="C892" s="461"/>
      <c r="D892" s="461"/>
      <c r="E892" s="461"/>
      <c r="F892" s="461"/>
      <c r="G892" s="461"/>
      <c r="H892" s="461"/>
      <c r="I892" s="461"/>
      <c r="J892" s="461"/>
      <c r="K892" s="461"/>
      <c r="L892" s="461"/>
      <c r="M892" s="461"/>
      <c r="N892" s="461"/>
      <c r="O892" s="461"/>
      <c r="P892" s="461"/>
      <c r="Q892" s="461"/>
    </row>
    <row r="893" ht="25.15" customHeight="true" x14ac:dyDescent="0.2">
      <c r="C893" s="461"/>
      <c r="D893" s="461"/>
      <c r="E893" s="461"/>
      <c r="F893" s="461"/>
      <c r="G893" s="461"/>
      <c r="H893" s="461"/>
      <c r="I893" s="461"/>
      <c r="J893" s="461"/>
      <c r="K893" s="461"/>
      <c r="L893" s="461"/>
      <c r="M893" s="461"/>
      <c r="N893" s="461"/>
      <c r="O893" s="461"/>
      <c r="P893" s="461"/>
      <c r="Q893" s="461"/>
    </row>
    <row r="894" ht="25.15" customHeight="true" x14ac:dyDescent="0.2">
      <c r="C894" s="461"/>
      <c r="D894" s="461"/>
      <c r="E894" s="461"/>
      <c r="F894" s="461"/>
      <c r="G894" s="461"/>
      <c r="H894" s="461"/>
      <c r="I894" s="461"/>
      <c r="J894" s="461"/>
      <c r="K894" s="461"/>
      <c r="L894" s="461"/>
      <c r="M894" s="461"/>
      <c r="N894" s="461"/>
      <c r="O894" s="461"/>
      <c r="P894" s="461"/>
      <c r="Q894" s="461"/>
    </row>
    <row r="895" ht="25.15" customHeight="true" x14ac:dyDescent="0.2">
      <c r="C895" s="461"/>
      <c r="D895" s="461"/>
      <c r="E895" s="461"/>
      <c r="F895" s="461"/>
      <c r="G895" s="461"/>
      <c r="H895" s="461"/>
      <c r="I895" s="461"/>
      <c r="J895" s="461"/>
      <c r="K895" s="461"/>
      <c r="L895" s="461"/>
      <c r="M895" s="461"/>
      <c r="N895" s="461"/>
      <c r="O895" s="461"/>
      <c r="P895" s="461"/>
      <c r="Q895" s="461"/>
    </row>
    <row r="896" ht="25.15" customHeight="true" x14ac:dyDescent="0.2">
      <c r="C896" s="461"/>
      <c r="D896" s="461"/>
      <c r="E896" s="461"/>
      <c r="F896" s="461"/>
      <c r="G896" s="461"/>
      <c r="H896" s="461"/>
      <c r="I896" s="461"/>
      <c r="J896" s="461"/>
      <c r="K896" s="461"/>
      <c r="L896" s="461"/>
      <c r="M896" s="461"/>
      <c r="N896" s="461"/>
      <c r="O896" s="461"/>
      <c r="P896" s="461"/>
      <c r="Q896" s="461"/>
    </row>
    <row r="897" ht="25.15" customHeight="true" x14ac:dyDescent="0.2">
      <c r="C897" s="461"/>
      <c r="D897" s="461"/>
      <c r="E897" s="461"/>
      <c r="F897" s="461"/>
      <c r="G897" s="461"/>
      <c r="H897" s="461"/>
      <c r="I897" s="461"/>
      <c r="J897" s="461"/>
      <c r="K897" s="461"/>
      <c r="L897" s="461"/>
      <c r="M897" s="461"/>
      <c r="N897" s="461"/>
      <c r="O897" s="461"/>
      <c r="P897" s="461"/>
      <c r="Q897" s="461"/>
    </row>
    <row r="898" ht="25.15" customHeight="true" x14ac:dyDescent="0.2">
      <c r="C898" s="461"/>
      <c r="D898" s="461"/>
      <c r="E898" s="461"/>
      <c r="F898" s="461"/>
      <c r="G898" s="461"/>
      <c r="H898" s="461"/>
      <c r="I898" s="461"/>
      <c r="J898" s="461"/>
      <c r="K898" s="461"/>
      <c r="L898" s="461"/>
      <c r="M898" s="461"/>
      <c r="N898" s="461"/>
      <c r="O898" s="461"/>
      <c r="P898" s="461"/>
      <c r="Q898" s="461"/>
    </row>
    <row r="899" ht="25.15" customHeight="true" x14ac:dyDescent="0.2">
      <c r="C899" s="461"/>
      <c r="D899" s="461"/>
      <c r="E899" s="461"/>
      <c r="F899" s="461"/>
      <c r="G899" s="461"/>
      <c r="H899" s="461"/>
      <c r="I899" s="461"/>
      <c r="J899" s="461"/>
      <c r="K899" s="461"/>
      <c r="L899" s="461"/>
      <c r="M899" s="461"/>
      <c r="N899" s="461"/>
      <c r="O899" s="461"/>
      <c r="P899" s="461"/>
      <c r="Q899" s="461"/>
    </row>
    <row r="900" ht="25.15" customHeight="true" x14ac:dyDescent="0.2">
      <c r="C900" s="461"/>
      <c r="D900" s="461"/>
      <c r="E900" s="461"/>
      <c r="F900" s="461"/>
      <c r="G900" s="461"/>
      <c r="H900" s="461"/>
      <c r="I900" s="461"/>
      <c r="J900" s="461"/>
      <c r="K900" s="461"/>
      <c r="L900" s="461"/>
      <c r="M900" s="461"/>
      <c r="N900" s="461"/>
      <c r="O900" s="461"/>
      <c r="P900" s="461"/>
      <c r="Q900" s="461"/>
    </row>
    <row r="901" ht="25.15" customHeight="true" x14ac:dyDescent="0.2">
      <c r="C901" s="461"/>
      <c r="D901" s="461"/>
      <c r="E901" s="461"/>
      <c r="F901" s="461"/>
      <c r="G901" s="461"/>
      <c r="H901" s="461"/>
      <c r="I901" s="461"/>
      <c r="J901" s="461"/>
      <c r="K901" s="461"/>
      <c r="L901" s="461"/>
      <c r="M901" s="461"/>
      <c r="N901" s="461"/>
      <c r="O901" s="461"/>
      <c r="P901" s="461"/>
      <c r="Q901" s="461"/>
    </row>
    <row r="902" ht="25.15" customHeight="true" x14ac:dyDescent="0.2">
      <c r="C902" s="461"/>
      <c r="D902" s="461"/>
      <c r="E902" s="461"/>
      <c r="F902" s="461"/>
      <c r="G902" s="461"/>
      <c r="H902" s="461"/>
      <c r="I902" s="461"/>
      <c r="J902" s="461"/>
      <c r="K902" s="461"/>
      <c r="L902" s="461"/>
      <c r="M902" s="461"/>
      <c r="N902" s="461"/>
      <c r="O902" s="461"/>
      <c r="P902" s="461"/>
      <c r="Q902" s="461"/>
    </row>
    <row r="903" ht="25.15" customHeight="true" x14ac:dyDescent="0.2">
      <c r="C903" s="461"/>
      <c r="D903" s="461"/>
      <c r="E903" s="461"/>
      <c r="F903" s="461"/>
      <c r="G903" s="461"/>
      <c r="H903" s="461"/>
      <c r="I903" s="461"/>
      <c r="J903" s="461"/>
      <c r="K903" s="461"/>
      <c r="L903" s="461"/>
      <c r="M903" s="461"/>
      <c r="N903" s="461"/>
      <c r="O903" s="461"/>
      <c r="P903" s="461"/>
      <c r="Q903" s="461"/>
    </row>
    <row r="904" ht="25.15" customHeight="true" x14ac:dyDescent="0.2">
      <c r="C904" s="461"/>
      <c r="D904" s="461"/>
      <c r="E904" s="461"/>
      <c r="F904" s="461"/>
      <c r="G904" s="461"/>
      <c r="H904" s="461"/>
      <c r="I904" s="461"/>
      <c r="J904" s="461"/>
      <c r="K904" s="461"/>
      <c r="L904" s="461"/>
      <c r="M904" s="461"/>
      <c r="N904" s="461"/>
      <c r="O904" s="461"/>
      <c r="P904" s="461"/>
      <c r="Q904" s="461"/>
    </row>
    <row r="905" ht="25.15" customHeight="true" x14ac:dyDescent="0.2">
      <c r="C905" s="461"/>
      <c r="D905" s="461"/>
      <c r="E905" s="461"/>
      <c r="F905" s="461"/>
      <c r="G905" s="461"/>
      <c r="H905" s="461"/>
      <c r="I905" s="461"/>
      <c r="J905" s="461"/>
      <c r="K905" s="461"/>
      <c r="L905" s="461"/>
      <c r="M905" s="461"/>
      <c r="N905" s="461"/>
      <c r="O905" s="461"/>
      <c r="P905" s="461"/>
      <c r="Q905" s="461"/>
    </row>
    <row r="906" ht="25.15" customHeight="true" x14ac:dyDescent="0.2">
      <c r="C906" s="461"/>
      <c r="D906" s="461"/>
      <c r="E906" s="461"/>
      <c r="F906" s="461"/>
      <c r="G906" s="461"/>
      <c r="H906" s="461"/>
      <c r="I906" s="461"/>
      <c r="J906" s="461"/>
      <c r="K906" s="461"/>
      <c r="L906" s="461"/>
      <c r="M906" s="461"/>
      <c r="N906" s="461"/>
      <c r="O906" s="461"/>
      <c r="P906" s="461"/>
      <c r="Q906" s="461"/>
    </row>
    <row r="907" ht="25.15" customHeight="true" x14ac:dyDescent="0.2">
      <c r="C907" s="461"/>
      <c r="D907" s="461"/>
      <c r="E907" s="461"/>
      <c r="F907" s="461"/>
      <c r="G907" s="461"/>
      <c r="H907" s="461"/>
      <c r="I907" s="461"/>
      <c r="J907" s="461"/>
      <c r="K907" s="461"/>
      <c r="L907" s="461"/>
      <c r="M907" s="461"/>
      <c r="N907" s="461"/>
      <c r="O907" s="461"/>
      <c r="P907" s="461"/>
      <c r="Q907" s="461"/>
    </row>
    <row r="908" ht="25.15" customHeight="true" x14ac:dyDescent="0.2">
      <c r="C908" s="461"/>
      <c r="D908" s="461"/>
      <c r="E908" s="461"/>
      <c r="F908" s="461"/>
      <c r="G908" s="461"/>
      <c r="H908" s="461"/>
      <c r="I908" s="461"/>
      <c r="J908" s="461"/>
      <c r="K908" s="461"/>
      <c r="L908" s="461"/>
      <c r="M908" s="461"/>
      <c r="N908" s="461"/>
      <c r="O908" s="461"/>
      <c r="P908" s="461"/>
      <c r="Q908" s="461"/>
    </row>
    <row r="909" ht="25.15" customHeight="true" x14ac:dyDescent="0.2">
      <c r="C909" s="461"/>
      <c r="D909" s="461"/>
      <c r="E909" s="461"/>
      <c r="F909" s="461"/>
      <c r="G909" s="461"/>
      <c r="H909" s="461"/>
      <c r="I909" s="461"/>
      <c r="J909" s="461"/>
      <c r="K909" s="461"/>
      <c r="L909" s="461"/>
      <c r="M909" s="461"/>
      <c r="N909" s="461"/>
      <c r="O909" s="461"/>
      <c r="P909" s="461"/>
      <c r="Q909" s="461"/>
    </row>
    <row r="910" ht="25.15" customHeight="true" x14ac:dyDescent="0.2">
      <c r="C910" s="461"/>
      <c r="D910" s="461"/>
      <c r="E910" s="461"/>
      <c r="F910" s="461"/>
      <c r="G910" s="461"/>
      <c r="H910" s="461"/>
      <c r="I910" s="461"/>
      <c r="J910" s="461"/>
      <c r="K910" s="461"/>
      <c r="L910" s="461"/>
      <c r="M910" s="461"/>
      <c r="N910" s="461"/>
      <c r="O910" s="461"/>
      <c r="P910" s="461"/>
      <c r="Q910" s="461"/>
    </row>
    <row r="911" ht="25.15" customHeight="true" x14ac:dyDescent="0.2">
      <c r="C911" s="461"/>
      <c r="D911" s="461"/>
      <c r="E911" s="461"/>
      <c r="F911" s="461"/>
      <c r="G911" s="461"/>
      <c r="H911" s="461"/>
      <c r="I911" s="461"/>
      <c r="J911" s="461"/>
      <c r="K911" s="461"/>
      <c r="L911" s="461"/>
      <c r="M911" s="461"/>
      <c r="N911" s="461"/>
      <c r="O911" s="461"/>
      <c r="P911" s="461"/>
      <c r="Q911" s="461"/>
    </row>
    <row r="912" ht="25.15" customHeight="true" x14ac:dyDescent="0.2">
      <c r="C912" s="461"/>
      <c r="D912" s="461"/>
      <c r="E912" s="461"/>
      <c r="F912" s="461"/>
      <c r="G912" s="461"/>
      <c r="H912" s="461"/>
      <c r="I912" s="461"/>
      <c r="J912" s="461"/>
      <c r="K912" s="461"/>
      <c r="L912" s="461"/>
      <c r="M912" s="461"/>
      <c r="N912" s="461"/>
      <c r="O912" s="461"/>
      <c r="P912" s="461"/>
      <c r="Q912" s="461"/>
    </row>
    <row r="913" ht="25.15" customHeight="true" x14ac:dyDescent="0.2">
      <c r="C913" s="461"/>
      <c r="D913" s="461"/>
      <c r="E913" s="461"/>
      <c r="F913" s="461"/>
      <c r="G913" s="461"/>
      <c r="H913" s="461"/>
      <c r="I913" s="461"/>
      <c r="J913" s="461"/>
      <c r="K913" s="461"/>
      <c r="L913" s="461"/>
      <c r="M913" s="461"/>
      <c r="N913" s="461"/>
      <c r="O913" s="461"/>
      <c r="P913" s="461"/>
      <c r="Q913" s="461"/>
    </row>
    <row r="914" ht="25.15" customHeight="true" x14ac:dyDescent="0.2">
      <c r="C914" s="461"/>
      <c r="D914" s="461"/>
      <c r="E914" s="461"/>
      <c r="F914" s="461"/>
      <c r="G914" s="461"/>
      <c r="H914" s="461"/>
      <c r="I914" s="461"/>
      <c r="J914" s="461"/>
      <c r="K914" s="461"/>
      <c r="L914" s="461"/>
      <c r="M914" s="461"/>
      <c r="N914" s="461"/>
      <c r="O914" s="461"/>
      <c r="P914" s="461"/>
      <c r="Q914" s="461"/>
    </row>
    <row r="915" ht="25.15" customHeight="true" x14ac:dyDescent="0.2">
      <c r="C915" s="461"/>
      <c r="D915" s="461"/>
      <c r="E915" s="461"/>
      <c r="F915" s="461"/>
      <c r="G915" s="461"/>
      <c r="H915" s="461"/>
      <c r="I915" s="461"/>
      <c r="J915" s="461"/>
      <c r="K915" s="461"/>
      <c r="L915" s="461"/>
      <c r="M915" s="461"/>
      <c r="N915" s="461"/>
      <c r="O915" s="461"/>
      <c r="P915" s="461"/>
      <c r="Q915" s="461"/>
    </row>
    <row r="916" ht="25.15" customHeight="true" x14ac:dyDescent="0.2">
      <c r="C916" s="461"/>
      <c r="D916" s="461"/>
      <c r="E916" s="461"/>
      <c r="F916" s="461"/>
      <c r="G916" s="461"/>
      <c r="H916" s="461"/>
      <c r="I916" s="461"/>
      <c r="J916" s="461"/>
      <c r="K916" s="461"/>
      <c r="L916" s="461"/>
      <c r="M916" s="461"/>
      <c r="N916" s="461"/>
      <c r="O916" s="461"/>
      <c r="P916" s="461"/>
      <c r="Q916" s="461"/>
    </row>
    <row r="917" ht="25.15" customHeight="true" x14ac:dyDescent="0.2">
      <c r="C917" s="461"/>
      <c r="D917" s="461"/>
      <c r="E917" s="461"/>
      <c r="F917" s="461"/>
      <c r="G917" s="461"/>
      <c r="H917" s="461"/>
      <c r="I917" s="461"/>
      <c r="J917" s="461"/>
      <c r="K917" s="461"/>
      <c r="L917" s="461"/>
      <c r="M917" s="461"/>
      <c r="N917" s="461"/>
      <c r="O917" s="461"/>
      <c r="P917" s="461"/>
      <c r="Q917" s="461"/>
    </row>
    <row r="918" ht="25.15" customHeight="true" x14ac:dyDescent="0.2">
      <c r="C918" s="461"/>
      <c r="D918" s="461"/>
      <c r="E918" s="461"/>
      <c r="F918" s="461"/>
      <c r="G918" s="461"/>
      <c r="H918" s="461"/>
      <c r="I918" s="461"/>
      <c r="J918" s="461"/>
      <c r="K918" s="461"/>
      <c r="L918" s="461"/>
      <c r="M918" s="461"/>
      <c r="N918" s="461"/>
      <c r="O918" s="461"/>
      <c r="P918" s="461"/>
      <c r="Q918" s="461"/>
    </row>
    <row r="919" ht="25.15" customHeight="true" x14ac:dyDescent="0.2">
      <c r="C919" s="461"/>
      <c r="D919" s="461"/>
      <c r="E919" s="461"/>
      <c r="F919" s="461"/>
      <c r="G919" s="461"/>
      <c r="H919" s="461"/>
      <c r="I919" s="461"/>
      <c r="J919" s="461"/>
      <c r="K919" s="461"/>
      <c r="L919" s="461"/>
      <c r="M919" s="461"/>
      <c r="N919" s="461"/>
      <c r="O919" s="461"/>
      <c r="P919" s="461"/>
      <c r="Q919" s="461"/>
    </row>
    <row r="920" ht="25.15" customHeight="true" x14ac:dyDescent="0.2">
      <c r="C920" s="461"/>
      <c r="D920" s="461"/>
      <c r="E920" s="461"/>
      <c r="F920" s="461"/>
      <c r="G920" s="461"/>
      <c r="H920" s="461"/>
      <c r="I920" s="461"/>
      <c r="J920" s="461"/>
      <c r="K920" s="461"/>
      <c r="L920" s="461"/>
      <c r="M920" s="461"/>
      <c r="N920" s="461"/>
      <c r="O920" s="461"/>
      <c r="P920" s="461"/>
      <c r="Q920" s="461"/>
    </row>
    <row r="921" ht="25.15" customHeight="true" x14ac:dyDescent="0.2">
      <c r="C921" s="461"/>
      <c r="D921" s="461"/>
      <c r="E921" s="461"/>
      <c r="F921" s="461"/>
      <c r="G921" s="461"/>
      <c r="H921" s="461"/>
      <c r="I921" s="461"/>
      <c r="J921" s="461"/>
      <c r="K921" s="461"/>
      <c r="L921" s="461"/>
      <c r="M921" s="461"/>
      <c r="N921" s="461"/>
      <c r="O921" s="461"/>
      <c r="P921" s="461"/>
      <c r="Q921" s="461"/>
    </row>
    <row r="922" ht="25.15" customHeight="true" x14ac:dyDescent="0.2">
      <c r="C922" s="461"/>
      <c r="D922" s="461"/>
      <c r="E922" s="461"/>
      <c r="F922" s="461"/>
      <c r="G922" s="461"/>
      <c r="H922" s="461"/>
      <c r="I922" s="461"/>
      <c r="J922" s="461"/>
      <c r="K922" s="461"/>
      <c r="L922" s="461"/>
      <c r="M922" s="461"/>
      <c r="N922" s="461"/>
      <c r="O922" s="461"/>
      <c r="P922" s="461"/>
      <c r="Q922" s="461"/>
    </row>
    <row r="923" ht="25.15" customHeight="true" x14ac:dyDescent="0.2">
      <c r="C923" s="461"/>
      <c r="D923" s="461"/>
      <c r="E923" s="461"/>
      <c r="F923" s="461"/>
      <c r="G923" s="461"/>
      <c r="H923" s="461"/>
      <c r="I923" s="461"/>
      <c r="J923" s="461"/>
      <c r="K923" s="461"/>
      <c r="L923" s="461"/>
      <c r="M923" s="461"/>
      <c r="N923" s="461"/>
      <c r="O923" s="461"/>
      <c r="P923" s="461"/>
      <c r="Q923" s="461"/>
    </row>
    <row r="924" ht="25.15" customHeight="true" x14ac:dyDescent="0.2">
      <c r="C924" s="461"/>
      <c r="D924" s="461"/>
      <c r="E924" s="461"/>
      <c r="F924" s="461"/>
      <c r="G924" s="461"/>
      <c r="H924" s="461"/>
      <c r="I924" s="461"/>
      <c r="J924" s="461"/>
      <c r="K924" s="461"/>
      <c r="L924" s="461"/>
      <c r="M924" s="461"/>
      <c r="N924" s="461"/>
      <c r="O924" s="461"/>
      <c r="P924" s="461"/>
      <c r="Q924" s="461"/>
    </row>
    <row r="925" ht="25.15" customHeight="true" x14ac:dyDescent="0.2">
      <c r="C925" s="461"/>
      <c r="D925" s="461"/>
      <c r="E925" s="461"/>
      <c r="F925" s="461"/>
      <c r="G925" s="461"/>
      <c r="H925" s="461"/>
      <c r="I925" s="461"/>
      <c r="J925" s="461"/>
      <c r="K925" s="461"/>
      <c r="L925" s="461"/>
      <c r="M925" s="461"/>
      <c r="N925" s="461"/>
      <c r="O925" s="461"/>
      <c r="P925" s="461"/>
      <c r="Q925" s="461"/>
    </row>
    <row r="926" ht="25.15" customHeight="true" x14ac:dyDescent="0.2">
      <c r="C926" s="461"/>
      <c r="D926" s="461"/>
      <c r="E926" s="461"/>
      <c r="F926" s="461"/>
      <c r="G926" s="461"/>
      <c r="H926" s="461"/>
      <c r="I926" s="461"/>
      <c r="J926" s="461"/>
      <c r="K926" s="461"/>
      <c r="L926" s="461"/>
      <c r="M926" s="461"/>
      <c r="N926" s="461"/>
      <c r="O926" s="461"/>
      <c r="P926" s="461"/>
      <c r="Q926" s="461"/>
    </row>
    <row r="927" ht="25.15" customHeight="true" x14ac:dyDescent="0.2">
      <c r="C927" s="461"/>
      <c r="D927" s="461"/>
      <c r="E927" s="461"/>
      <c r="F927" s="461"/>
      <c r="G927" s="461"/>
      <c r="H927" s="461"/>
      <c r="I927" s="461"/>
      <c r="J927" s="461"/>
      <c r="K927" s="461"/>
      <c r="L927" s="461"/>
      <c r="M927" s="461"/>
      <c r="N927" s="461"/>
      <c r="O927" s="461"/>
      <c r="P927" s="461"/>
      <c r="Q927" s="461"/>
    </row>
    <row r="928" ht="25.15" customHeight="true" x14ac:dyDescent="0.2">
      <c r="C928" s="461"/>
      <c r="D928" s="461"/>
      <c r="E928" s="461"/>
      <c r="F928" s="461"/>
      <c r="G928" s="461"/>
      <c r="H928" s="461"/>
      <c r="I928" s="461"/>
      <c r="J928" s="461"/>
      <c r="K928" s="461"/>
      <c r="L928" s="461"/>
      <c r="M928" s="461"/>
      <c r="N928" s="461"/>
      <c r="O928" s="461"/>
      <c r="P928" s="461"/>
      <c r="Q928" s="461"/>
    </row>
    <row r="929" ht="25.15" customHeight="true" x14ac:dyDescent="0.2">
      <c r="C929" s="461"/>
      <c r="D929" s="461"/>
      <c r="E929" s="461"/>
      <c r="F929" s="461"/>
      <c r="G929" s="461"/>
      <c r="H929" s="461"/>
      <c r="I929" s="461"/>
      <c r="J929" s="461"/>
      <c r="K929" s="461"/>
      <c r="L929" s="461"/>
      <c r="M929" s="461"/>
      <c r="N929" s="461"/>
      <c r="O929" s="461"/>
      <c r="P929" s="461"/>
      <c r="Q929" s="461"/>
    </row>
    <row r="930" ht="25.15" customHeight="true" x14ac:dyDescent="0.2">
      <c r="C930" s="461"/>
      <c r="D930" s="461"/>
      <c r="E930" s="461"/>
      <c r="F930" s="461"/>
      <c r="G930" s="461"/>
      <c r="H930" s="461"/>
      <c r="I930" s="461"/>
      <c r="J930" s="461"/>
      <c r="K930" s="461"/>
      <c r="L930" s="461"/>
      <c r="M930" s="461"/>
      <c r="N930" s="461"/>
      <c r="O930" s="461"/>
      <c r="P930" s="461"/>
      <c r="Q930" s="461"/>
    </row>
    <row r="931" ht="25.15" customHeight="true" x14ac:dyDescent="0.2">
      <c r="C931" s="461"/>
      <c r="D931" s="461"/>
      <c r="E931" s="461"/>
      <c r="F931" s="461"/>
      <c r="G931" s="461"/>
      <c r="H931" s="461"/>
      <c r="I931" s="461"/>
      <c r="J931" s="461"/>
      <c r="K931" s="461"/>
      <c r="L931" s="461"/>
      <c r="M931" s="461"/>
      <c r="N931" s="461"/>
      <c r="O931" s="461"/>
      <c r="P931" s="461"/>
      <c r="Q931" s="461"/>
    </row>
    <row r="932" ht="25.15" customHeight="true" x14ac:dyDescent="0.2">
      <c r="C932" s="461"/>
      <c r="D932" s="461"/>
      <c r="E932" s="461"/>
      <c r="F932" s="461"/>
      <c r="G932" s="461"/>
      <c r="H932" s="461"/>
      <c r="I932" s="461"/>
      <c r="J932" s="461"/>
      <c r="K932" s="461"/>
      <c r="L932" s="461"/>
      <c r="M932" s="461"/>
      <c r="N932" s="461"/>
      <c r="O932" s="461"/>
      <c r="P932" s="461"/>
      <c r="Q932" s="461"/>
    </row>
    <row r="933" ht="25.15" customHeight="true" x14ac:dyDescent="0.2">
      <c r="C933" s="461"/>
      <c r="D933" s="461"/>
      <c r="E933" s="461"/>
      <c r="F933" s="461"/>
      <c r="G933" s="461"/>
      <c r="H933" s="461"/>
      <c r="I933" s="461"/>
      <c r="J933" s="461"/>
      <c r="K933" s="461"/>
      <c r="L933" s="461"/>
      <c r="M933" s="461"/>
      <c r="N933" s="461"/>
      <c r="O933" s="461"/>
      <c r="P933" s="461"/>
      <c r="Q933" s="461"/>
    </row>
    <row r="934" ht="25.15" customHeight="true" x14ac:dyDescent="0.2">
      <c r="C934" s="461"/>
      <c r="D934" s="461"/>
      <c r="E934" s="461"/>
      <c r="F934" s="461"/>
      <c r="G934" s="461"/>
      <c r="H934" s="461"/>
      <c r="I934" s="461"/>
      <c r="J934" s="461"/>
      <c r="K934" s="461"/>
      <c r="L934" s="461"/>
      <c r="M934" s="461"/>
      <c r="N934" s="461"/>
      <c r="O934" s="461"/>
      <c r="P934" s="461"/>
      <c r="Q934" s="461"/>
    </row>
    <row r="935" ht="25.15" customHeight="true" x14ac:dyDescent="0.2">
      <c r="C935" s="461"/>
      <c r="D935" s="461"/>
      <c r="E935" s="461"/>
      <c r="F935" s="461"/>
      <c r="G935" s="461"/>
      <c r="H935" s="461"/>
      <c r="I935" s="461"/>
      <c r="J935" s="461"/>
      <c r="K935" s="461"/>
      <c r="L935" s="461"/>
      <c r="M935" s="461"/>
      <c r="N935" s="461"/>
      <c r="O935" s="461"/>
      <c r="P935" s="461"/>
      <c r="Q935" s="461"/>
    </row>
    <row r="936" ht="25.15" customHeight="true" x14ac:dyDescent="0.2">
      <c r="C936" s="461"/>
      <c r="D936" s="461"/>
      <c r="E936" s="461"/>
      <c r="F936" s="461"/>
      <c r="G936" s="461"/>
      <c r="H936" s="461"/>
      <c r="I936" s="461"/>
      <c r="J936" s="461"/>
      <c r="K936" s="461"/>
      <c r="L936" s="461"/>
      <c r="M936" s="461"/>
      <c r="N936" s="461"/>
      <c r="O936" s="461"/>
      <c r="P936" s="461"/>
      <c r="Q936" s="461"/>
    </row>
    <row r="937" ht="25.15" customHeight="true" x14ac:dyDescent="0.2">
      <c r="C937" s="461"/>
      <c r="D937" s="461"/>
      <c r="E937" s="461"/>
      <c r="F937" s="461"/>
      <c r="G937" s="461"/>
      <c r="H937" s="461"/>
      <c r="I937" s="461"/>
      <c r="J937" s="461"/>
      <c r="K937" s="461"/>
      <c r="L937" s="461"/>
      <c r="M937" s="461"/>
      <c r="N937" s="461"/>
      <c r="O937" s="461"/>
      <c r="P937" s="461"/>
      <c r="Q937" s="461"/>
    </row>
    <row r="938" ht="25.15" customHeight="true" x14ac:dyDescent="0.2">
      <c r="C938" s="461"/>
      <c r="D938" s="461"/>
      <c r="E938" s="461"/>
      <c r="F938" s="461"/>
      <c r="G938" s="461"/>
      <c r="H938" s="461"/>
      <c r="I938" s="461"/>
      <c r="J938" s="461"/>
      <c r="K938" s="461"/>
      <c r="L938" s="461"/>
      <c r="M938" s="461"/>
      <c r="N938" s="461"/>
      <c r="O938" s="461"/>
      <c r="P938" s="461"/>
      <c r="Q938" s="461"/>
    </row>
    <row r="939" ht="25.15" customHeight="true" x14ac:dyDescent="0.2">
      <c r="C939" s="461"/>
      <c r="D939" s="461"/>
      <c r="E939" s="461"/>
      <c r="F939" s="461"/>
      <c r="G939" s="461"/>
      <c r="H939" s="461"/>
      <c r="I939" s="461"/>
      <c r="J939" s="461"/>
      <c r="K939" s="461"/>
      <c r="L939" s="461"/>
      <c r="M939" s="461"/>
      <c r="N939" s="461"/>
      <c r="O939" s="461"/>
      <c r="P939" s="461"/>
      <c r="Q939" s="461"/>
    </row>
    <row r="940" ht="25.15" customHeight="true" x14ac:dyDescent="0.2">
      <c r="C940" s="461"/>
      <c r="D940" s="461"/>
      <c r="E940" s="461"/>
      <c r="F940" s="461"/>
      <c r="G940" s="461"/>
      <c r="H940" s="461"/>
      <c r="I940" s="461"/>
      <c r="J940" s="461"/>
      <c r="K940" s="461"/>
      <c r="L940" s="461"/>
      <c r="M940" s="461"/>
      <c r="N940" s="461"/>
      <c r="O940" s="461"/>
      <c r="P940" s="461"/>
      <c r="Q940" s="461"/>
    </row>
    <row r="941" ht="25.15" customHeight="true" x14ac:dyDescent="0.2">
      <c r="C941" s="461"/>
      <c r="D941" s="461"/>
      <c r="E941" s="461"/>
      <c r="F941" s="461"/>
      <c r="G941" s="461"/>
      <c r="H941" s="461"/>
      <c r="I941" s="461"/>
      <c r="J941" s="461"/>
      <c r="K941" s="461"/>
      <c r="L941" s="461"/>
      <c r="M941" s="461"/>
      <c r="N941" s="461"/>
      <c r="O941" s="461"/>
      <c r="P941" s="461"/>
      <c r="Q941" s="461"/>
    </row>
    <row r="942" ht="25.15" customHeight="true" x14ac:dyDescent="0.2">
      <c r="C942" s="461"/>
      <c r="D942" s="461"/>
      <c r="E942" s="461"/>
      <c r="F942" s="461"/>
      <c r="G942" s="461"/>
      <c r="H942" s="461"/>
      <c r="I942" s="461"/>
      <c r="J942" s="461"/>
      <c r="K942" s="461"/>
      <c r="L942" s="461"/>
      <c r="M942" s="461"/>
      <c r="N942" s="461"/>
      <c r="O942" s="461"/>
      <c r="P942" s="461"/>
      <c r="Q942" s="461"/>
    </row>
    <row r="943" ht="25.15" customHeight="true" x14ac:dyDescent="0.2">
      <c r="C943" s="461"/>
      <c r="D943" s="461"/>
      <c r="E943" s="461"/>
      <c r="F943" s="461"/>
      <c r="G943" s="461"/>
      <c r="H943" s="461"/>
      <c r="I943" s="461"/>
      <c r="J943" s="461"/>
      <c r="K943" s="461"/>
      <c r="L943" s="461"/>
      <c r="M943" s="461"/>
      <c r="N943" s="461"/>
      <c r="O943" s="461"/>
      <c r="P943" s="461"/>
      <c r="Q943" s="461"/>
    </row>
    <row r="944" ht="25.15" customHeight="true" x14ac:dyDescent="0.2">
      <c r="C944" s="461"/>
      <c r="D944" s="461"/>
      <c r="E944" s="461"/>
      <c r="F944" s="461"/>
      <c r="G944" s="461"/>
      <c r="H944" s="461"/>
      <c r="I944" s="461"/>
      <c r="J944" s="461"/>
      <c r="K944" s="461"/>
      <c r="L944" s="461"/>
      <c r="M944" s="461"/>
      <c r="N944" s="461"/>
      <c r="O944" s="461"/>
      <c r="P944" s="461"/>
      <c r="Q944" s="461"/>
    </row>
    <row r="945" ht="25.15" customHeight="true" x14ac:dyDescent="0.2">
      <c r="C945" s="461"/>
      <c r="D945" s="461"/>
      <c r="E945" s="461"/>
      <c r="F945" s="461"/>
      <c r="G945" s="461"/>
      <c r="H945" s="461"/>
      <c r="I945" s="461"/>
      <c r="J945" s="461"/>
      <c r="K945" s="461"/>
      <c r="L945" s="461"/>
      <c r="M945" s="461"/>
      <c r="N945" s="461"/>
      <c r="O945" s="461"/>
      <c r="P945" s="461"/>
      <c r="Q945" s="461"/>
    </row>
    <row r="946" ht="25.15" customHeight="true" x14ac:dyDescent="0.2">
      <c r="C946" s="461"/>
      <c r="D946" s="461"/>
      <c r="E946" s="461"/>
      <c r="F946" s="461"/>
      <c r="G946" s="461"/>
      <c r="H946" s="461"/>
      <c r="I946" s="461"/>
      <c r="J946" s="461"/>
      <c r="K946" s="461"/>
      <c r="L946" s="461"/>
      <c r="M946" s="461"/>
      <c r="N946" s="461"/>
      <c r="O946" s="461"/>
      <c r="P946" s="461"/>
      <c r="Q946" s="461"/>
    </row>
    <row r="947" ht="25.15" customHeight="true" x14ac:dyDescent="0.2">
      <c r="C947" s="461"/>
      <c r="D947" s="461"/>
      <c r="E947" s="461"/>
      <c r="F947" s="461"/>
      <c r="G947" s="461"/>
      <c r="H947" s="461"/>
      <c r="I947" s="461"/>
      <c r="J947" s="461"/>
      <c r="K947" s="461"/>
      <c r="L947" s="461"/>
      <c r="M947" s="461"/>
      <c r="N947" s="461"/>
      <c r="O947" s="461"/>
      <c r="P947" s="461"/>
      <c r="Q947" s="461"/>
    </row>
    <row r="948" ht="25.15" customHeight="true" x14ac:dyDescent="0.2">
      <c r="C948" s="461"/>
      <c r="D948" s="461"/>
      <c r="E948" s="461"/>
      <c r="F948" s="461"/>
      <c r="G948" s="461"/>
      <c r="H948" s="461"/>
      <c r="I948" s="461"/>
      <c r="J948" s="461"/>
      <c r="K948" s="461"/>
      <c r="L948" s="461"/>
      <c r="M948" s="461"/>
      <c r="N948" s="461"/>
      <c r="O948" s="461"/>
      <c r="P948" s="461"/>
      <c r="Q948" s="461"/>
    </row>
    <row r="949" ht="25.15" customHeight="true" x14ac:dyDescent="0.2">
      <c r="C949" s="461"/>
      <c r="D949" s="461"/>
      <c r="E949" s="461"/>
      <c r="F949" s="461"/>
      <c r="G949" s="461"/>
      <c r="H949" s="461"/>
      <c r="I949" s="461"/>
      <c r="J949" s="461"/>
      <c r="K949" s="461"/>
      <c r="L949" s="461"/>
      <c r="M949" s="461"/>
      <c r="N949" s="461"/>
      <c r="O949" s="461"/>
      <c r="P949" s="461"/>
      <c r="Q949" s="461"/>
    </row>
    <row r="950" ht="25.15" customHeight="true" x14ac:dyDescent="0.2">
      <c r="C950" s="461"/>
      <c r="D950" s="461"/>
      <c r="E950" s="461"/>
      <c r="F950" s="461"/>
      <c r="G950" s="461"/>
      <c r="H950" s="461"/>
      <c r="I950" s="461"/>
      <c r="J950" s="461"/>
      <c r="K950" s="461"/>
      <c r="L950" s="461"/>
      <c r="M950" s="461"/>
      <c r="N950" s="461"/>
      <c r="O950" s="461"/>
      <c r="P950" s="461"/>
      <c r="Q950" s="461"/>
    </row>
    <row r="951" ht="25.15" customHeight="true" x14ac:dyDescent="0.2">
      <c r="C951" s="461"/>
      <c r="D951" s="461"/>
      <c r="E951" s="461"/>
      <c r="F951" s="461"/>
      <c r="G951" s="461"/>
      <c r="H951" s="461"/>
      <c r="I951" s="461"/>
      <c r="J951" s="461"/>
      <c r="K951" s="461"/>
      <c r="L951" s="461"/>
      <c r="M951" s="461"/>
      <c r="N951" s="461"/>
      <c r="O951" s="461"/>
      <c r="P951" s="461"/>
      <c r="Q951" s="461"/>
    </row>
    <row r="952" ht="25.15" customHeight="true" x14ac:dyDescent="0.2">
      <c r="C952" s="461"/>
      <c r="D952" s="461"/>
      <c r="E952" s="461"/>
      <c r="F952" s="461"/>
      <c r="G952" s="461"/>
      <c r="H952" s="461"/>
      <c r="I952" s="461"/>
      <c r="J952" s="461"/>
      <c r="K952" s="461"/>
      <c r="L952" s="461"/>
      <c r="M952" s="461"/>
      <c r="N952" s="461"/>
      <c r="O952" s="461"/>
      <c r="P952" s="461"/>
      <c r="Q952" s="461"/>
    </row>
    <row r="953" ht="25.15" customHeight="true" x14ac:dyDescent="0.2">
      <c r="C953" s="461"/>
      <c r="D953" s="461"/>
      <c r="E953" s="461"/>
      <c r="F953" s="461"/>
      <c r="G953" s="461"/>
      <c r="H953" s="461"/>
      <c r="I953" s="461"/>
      <c r="J953" s="461"/>
      <c r="K953" s="461"/>
      <c r="L953" s="461"/>
      <c r="M953" s="461"/>
      <c r="N953" s="461"/>
      <c r="O953" s="461"/>
      <c r="P953" s="461"/>
      <c r="Q953" s="461"/>
    </row>
    <row r="954" ht="25.15" customHeight="true" x14ac:dyDescent="0.2">
      <c r="C954" s="461"/>
      <c r="D954" s="461"/>
      <c r="E954" s="461"/>
      <c r="F954" s="461"/>
      <c r="G954" s="461"/>
      <c r="H954" s="461"/>
      <c r="I954" s="461"/>
      <c r="J954" s="461"/>
      <c r="K954" s="461"/>
      <c r="L954" s="461"/>
      <c r="M954" s="461"/>
      <c r="N954" s="461"/>
      <c r="O954" s="461"/>
      <c r="P954" s="461"/>
      <c r="Q954" s="461"/>
    </row>
    <row r="955" ht="25.15" customHeight="true" x14ac:dyDescent="0.2">
      <c r="C955" s="461"/>
      <c r="D955" s="461"/>
      <c r="E955" s="461"/>
      <c r="F955" s="461"/>
      <c r="G955" s="461"/>
      <c r="H955" s="461"/>
      <c r="I955" s="461"/>
      <c r="J955" s="461"/>
      <c r="K955" s="461"/>
      <c r="L955" s="461"/>
      <c r="M955" s="461"/>
      <c r="N955" s="461"/>
      <c r="O955" s="461"/>
      <c r="P955" s="461"/>
      <c r="Q955" s="461"/>
    </row>
    <row r="956" ht="25.15" customHeight="true" x14ac:dyDescent="0.2">
      <c r="C956" s="461"/>
      <c r="D956" s="461"/>
      <c r="E956" s="461"/>
      <c r="F956" s="461"/>
      <c r="G956" s="461"/>
      <c r="H956" s="461"/>
      <c r="I956" s="461"/>
      <c r="J956" s="461"/>
      <c r="K956" s="461"/>
      <c r="L956" s="461"/>
      <c r="M956" s="461"/>
      <c r="N956" s="461"/>
      <c r="O956" s="461"/>
      <c r="P956" s="461"/>
      <c r="Q956" s="461"/>
    </row>
    <row r="957" ht="25.15" customHeight="true" x14ac:dyDescent="0.2">
      <c r="C957" s="461"/>
      <c r="D957" s="461"/>
      <c r="E957" s="461"/>
      <c r="F957" s="461"/>
      <c r="G957" s="461"/>
      <c r="H957" s="461"/>
      <c r="I957" s="461"/>
      <c r="J957" s="461"/>
      <c r="K957" s="461"/>
      <c r="L957" s="461"/>
      <c r="M957" s="461"/>
      <c r="N957" s="461"/>
      <c r="O957" s="461"/>
      <c r="P957" s="461"/>
      <c r="Q957" s="461"/>
    </row>
    <row r="958" ht="25.15" customHeight="true" x14ac:dyDescent="0.2">
      <c r="C958" s="461"/>
      <c r="D958" s="461"/>
      <c r="E958" s="461"/>
      <c r="F958" s="461"/>
      <c r="G958" s="461"/>
      <c r="H958" s="461"/>
      <c r="I958" s="461"/>
      <c r="J958" s="461"/>
      <c r="K958" s="461"/>
      <c r="L958" s="461"/>
      <c r="M958" s="461"/>
      <c r="N958" s="461"/>
      <c r="O958" s="461"/>
      <c r="P958" s="461"/>
      <c r="Q958" s="461"/>
    </row>
    <row r="959" ht="25.15" customHeight="true" x14ac:dyDescent="0.2">
      <c r="C959" s="461"/>
      <c r="D959" s="461"/>
      <c r="E959" s="461"/>
      <c r="F959" s="461"/>
      <c r="G959" s="461"/>
      <c r="H959" s="461"/>
      <c r="I959" s="461"/>
      <c r="J959" s="461"/>
      <c r="K959" s="461"/>
      <c r="L959" s="461"/>
      <c r="M959" s="461"/>
      <c r="N959" s="461"/>
      <c r="O959" s="461"/>
      <c r="P959" s="461"/>
      <c r="Q959" s="461"/>
    </row>
    <row r="960" ht="25.15" customHeight="true" x14ac:dyDescent="0.2">
      <c r="C960" s="461"/>
      <c r="D960" s="461"/>
      <c r="E960" s="461"/>
      <c r="F960" s="461"/>
      <c r="G960" s="461"/>
      <c r="H960" s="461"/>
      <c r="I960" s="461"/>
      <c r="J960" s="461"/>
      <c r="K960" s="461"/>
      <c r="L960" s="461"/>
      <c r="M960" s="461"/>
      <c r="N960" s="461"/>
      <c r="O960" s="461"/>
      <c r="P960" s="461"/>
      <c r="Q960" s="461"/>
    </row>
    <row r="961" ht="25.15" customHeight="true" x14ac:dyDescent="0.2">
      <c r="C961" s="461"/>
      <c r="D961" s="461"/>
      <c r="E961" s="461"/>
      <c r="F961" s="461"/>
      <c r="G961" s="461"/>
      <c r="H961" s="461"/>
      <c r="I961" s="461"/>
      <c r="J961" s="461"/>
      <c r="K961" s="461"/>
      <c r="L961" s="461"/>
      <c r="M961" s="461"/>
      <c r="N961" s="461"/>
      <c r="O961" s="461"/>
      <c r="P961" s="461"/>
      <c r="Q961" s="461"/>
    </row>
    <row r="962" ht="25.15" customHeight="true" x14ac:dyDescent="0.2">
      <c r="C962" s="461"/>
      <c r="D962" s="461"/>
      <c r="E962" s="461"/>
      <c r="F962" s="461"/>
      <c r="G962" s="461"/>
      <c r="H962" s="461"/>
      <c r="I962" s="461"/>
      <c r="J962" s="461"/>
      <c r="K962" s="461"/>
      <c r="L962" s="461"/>
      <c r="M962" s="461"/>
      <c r="N962" s="461"/>
      <c r="O962" s="461"/>
      <c r="P962" s="461"/>
      <c r="Q962" s="461"/>
    </row>
    <row r="963" ht="25.15" customHeight="true" x14ac:dyDescent="0.2">
      <c r="C963" s="461"/>
      <c r="D963" s="461"/>
      <c r="E963" s="461"/>
      <c r="F963" s="461"/>
      <c r="G963" s="461"/>
      <c r="H963" s="461"/>
      <c r="I963" s="461"/>
      <c r="J963" s="461"/>
      <c r="K963" s="461"/>
      <c r="L963" s="461"/>
      <c r="M963" s="461"/>
      <c r="N963" s="461"/>
      <c r="O963" s="461"/>
      <c r="P963" s="461"/>
      <c r="Q963" s="461"/>
    </row>
    <row r="964" ht="25.15" customHeight="true" x14ac:dyDescent="0.2">
      <c r="C964" s="461"/>
      <c r="D964" s="461"/>
      <c r="E964" s="461"/>
      <c r="F964" s="461"/>
      <c r="G964" s="461"/>
      <c r="H964" s="461"/>
      <c r="I964" s="461"/>
      <c r="J964" s="461"/>
      <c r="K964" s="461"/>
      <c r="L964" s="461"/>
      <c r="M964" s="461"/>
      <c r="N964" s="461"/>
      <c r="O964" s="461"/>
      <c r="P964" s="461"/>
      <c r="Q964" s="461"/>
    </row>
    <row r="965" ht="25.15" customHeight="true" x14ac:dyDescent="0.2">
      <c r="C965" s="461"/>
      <c r="D965" s="461"/>
      <c r="E965" s="461"/>
      <c r="F965" s="461"/>
      <c r="G965" s="461"/>
      <c r="H965" s="461"/>
      <c r="I965" s="461"/>
      <c r="J965" s="461"/>
      <c r="K965" s="461"/>
      <c r="L965" s="461"/>
      <c r="M965" s="461"/>
      <c r="N965" s="461"/>
      <c r="O965" s="461"/>
      <c r="P965" s="461"/>
      <c r="Q965" s="461"/>
    </row>
    <row r="966" ht="25.15" customHeight="true" x14ac:dyDescent="0.2">
      <c r="C966" s="461"/>
      <c r="D966" s="461"/>
      <c r="E966" s="461"/>
      <c r="F966" s="461"/>
      <c r="G966" s="461"/>
      <c r="H966" s="461"/>
      <c r="I966" s="461"/>
      <c r="J966" s="461"/>
      <c r="K966" s="461"/>
      <c r="L966" s="461"/>
      <c r="M966" s="461"/>
      <c r="N966" s="461"/>
      <c r="O966" s="461"/>
      <c r="P966" s="461"/>
      <c r="Q966" s="461"/>
    </row>
    <row r="967" ht="25.15" customHeight="true" x14ac:dyDescent="0.2">
      <c r="C967" s="461"/>
      <c r="D967" s="461"/>
      <c r="E967" s="461"/>
      <c r="F967" s="461"/>
      <c r="G967" s="461"/>
      <c r="H967" s="461"/>
      <c r="I967" s="461"/>
      <c r="J967" s="461"/>
      <c r="K967" s="461"/>
      <c r="L967" s="461"/>
      <c r="M967" s="461"/>
      <c r="N967" s="461"/>
      <c r="O967" s="461"/>
      <c r="P967" s="461"/>
      <c r="Q967" s="461"/>
    </row>
    <row r="968" ht="25.15" customHeight="true" x14ac:dyDescent="0.2">
      <c r="C968" s="461"/>
      <c r="D968" s="461"/>
      <c r="E968" s="461"/>
      <c r="F968" s="461"/>
      <c r="G968" s="461"/>
      <c r="H968" s="461"/>
      <c r="I968" s="461"/>
      <c r="J968" s="461"/>
      <c r="K968" s="461"/>
      <c r="L968" s="461"/>
      <c r="M968" s="461"/>
      <c r="N968" s="461"/>
      <c r="O968" s="461"/>
      <c r="P968" s="461"/>
      <c r="Q968" s="461"/>
    </row>
    <row r="969" ht="25.15" customHeight="true" x14ac:dyDescent="0.2">
      <c r="C969" s="461"/>
      <c r="D969" s="461"/>
      <c r="E969" s="461"/>
      <c r="F969" s="461"/>
      <c r="G969" s="461"/>
      <c r="H969" s="461"/>
      <c r="I969" s="461"/>
      <c r="J969" s="461"/>
      <c r="K969" s="461"/>
      <c r="L969" s="461"/>
      <c r="M969" s="461"/>
      <c r="N969" s="461"/>
      <c r="O969" s="461"/>
      <c r="P969" s="461"/>
      <c r="Q969" s="461"/>
    </row>
    <row r="970" ht="25.15" customHeight="true" x14ac:dyDescent="0.2">
      <c r="C970" s="461"/>
      <c r="D970" s="461"/>
      <c r="E970" s="461"/>
      <c r="F970" s="461"/>
      <c r="G970" s="461"/>
      <c r="H970" s="461"/>
      <c r="I970" s="461"/>
      <c r="J970" s="461"/>
      <c r="K970" s="461"/>
      <c r="L970" s="461"/>
      <c r="M970" s="461"/>
      <c r="N970" s="461"/>
      <c r="O970" s="461"/>
      <c r="P970" s="461"/>
      <c r="Q970" s="461"/>
    </row>
    <row r="971" ht="25.15" customHeight="true" x14ac:dyDescent="0.2">
      <c r="C971" s="461"/>
      <c r="D971" s="461"/>
      <c r="E971" s="461"/>
      <c r="F971" s="461"/>
      <c r="G971" s="461"/>
      <c r="H971" s="461"/>
      <c r="I971" s="461"/>
      <c r="J971" s="461"/>
      <c r="K971" s="461"/>
      <c r="L971" s="461"/>
      <c r="M971" s="461"/>
      <c r="N971" s="461"/>
      <c r="O971" s="461"/>
      <c r="P971" s="461"/>
      <c r="Q971" s="461"/>
    </row>
    <row r="972" ht="25.15" customHeight="true" x14ac:dyDescent="0.2">
      <c r="C972" s="461"/>
      <c r="D972" s="461"/>
      <c r="E972" s="461"/>
      <c r="F972" s="461"/>
      <c r="G972" s="461"/>
      <c r="H972" s="461"/>
      <c r="I972" s="461"/>
      <c r="J972" s="461"/>
      <c r="K972" s="461"/>
      <c r="L972" s="461"/>
      <c r="M972" s="461"/>
      <c r="N972" s="461"/>
      <c r="O972" s="461"/>
      <c r="P972" s="461"/>
      <c r="Q972" s="461"/>
    </row>
    <row r="973" ht="25.15" customHeight="true" x14ac:dyDescent="0.2">
      <c r="C973" s="461"/>
      <c r="D973" s="461"/>
      <c r="E973" s="461"/>
      <c r="F973" s="461"/>
      <c r="G973" s="461"/>
      <c r="H973" s="461"/>
      <c r="I973" s="461"/>
      <c r="J973" s="461"/>
      <c r="K973" s="461"/>
      <c r="L973" s="461"/>
      <c r="M973" s="461"/>
      <c r="N973" s="461"/>
      <c r="O973" s="461"/>
      <c r="P973" s="461"/>
      <c r="Q973" s="461"/>
    </row>
    <row r="974" ht="25.15" customHeight="true" x14ac:dyDescent="0.2">
      <c r="C974" s="461"/>
      <c r="D974" s="461"/>
      <c r="E974" s="461"/>
      <c r="F974" s="461"/>
      <c r="G974" s="461"/>
      <c r="H974" s="461"/>
      <c r="I974" s="461"/>
      <c r="J974" s="461"/>
      <c r="K974" s="461"/>
      <c r="L974" s="461"/>
      <c r="M974" s="461"/>
      <c r="N974" s="461"/>
      <c r="O974" s="461"/>
      <c r="P974" s="461"/>
      <c r="Q974" s="461"/>
    </row>
    <row r="975" ht="25.15" customHeight="true" x14ac:dyDescent="0.2">
      <c r="C975" s="461"/>
      <c r="D975" s="461"/>
      <c r="E975" s="461"/>
      <c r="F975" s="461"/>
      <c r="G975" s="461"/>
      <c r="H975" s="461"/>
      <c r="I975" s="461"/>
      <c r="J975" s="461"/>
      <c r="K975" s="461"/>
      <c r="L975" s="461"/>
      <c r="M975" s="461"/>
      <c r="N975" s="461"/>
      <c r="O975" s="461"/>
      <c r="P975" s="461"/>
      <c r="Q975" s="461"/>
    </row>
    <row r="976" ht="25.15" customHeight="true" x14ac:dyDescent="0.2">
      <c r="C976" s="461"/>
      <c r="D976" s="461"/>
      <c r="E976" s="461"/>
      <c r="F976" s="461"/>
      <c r="G976" s="461"/>
      <c r="H976" s="461"/>
      <c r="I976" s="461"/>
      <c r="J976" s="461"/>
      <c r="K976" s="461"/>
      <c r="L976" s="461"/>
      <c r="M976" s="461"/>
      <c r="N976" s="461"/>
      <c r="O976" s="461"/>
      <c r="P976" s="461"/>
      <c r="Q976" s="461"/>
    </row>
    <row r="977" ht="25.15" customHeight="true" x14ac:dyDescent="0.2">
      <c r="C977" s="461"/>
      <c r="D977" s="461"/>
      <c r="E977" s="461"/>
      <c r="F977" s="461"/>
      <c r="G977" s="461"/>
      <c r="H977" s="461"/>
      <c r="I977" s="461"/>
      <c r="J977" s="461"/>
      <c r="K977" s="461"/>
      <c r="L977" s="461"/>
      <c r="M977" s="461"/>
      <c r="N977" s="461"/>
      <c r="O977" s="461"/>
      <c r="P977" s="461"/>
      <c r="Q977" s="461"/>
    </row>
    <row r="978" ht="25.15" customHeight="true" x14ac:dyDescent="0.2">
      <c r="C978" s="461"/>
      <c r="D978" s="461"/>
      <c r="E978" s="461"/>
      <c r="F978" s="461"/>
      <c r="G978" s="461"/>
      <c r="H978" s="461"/>
      <c r="I978" s="461"/>
      <c r="J978" s="461"/>
      <c r="K978" s="461"/>
      <c r="L978" s="461"/>
      <c r="M978" s="461"/>
      <c r="N978" s="461"/>
      <c r="O978" s="461"/>
      <c r="P978" s="461"/>
      <c r="Q978" s="461"/>
    </row>
    <row r="979" ht="25.15" customHeight="true" x14ac:dyDescent="0.2">
      <c r="C979" s="461"/>
      <c r="D979" s="461"/>
      <c r="E979" s="461"/>
      <c r="F979" s="461"/>
      <c r="G979" s="461"/>
      <c r="H979" s="461"/>
      <c r="I979" s="461"/>
      <c r="J979" s="461"/>
      <c r="K979" s="461"/>
      <c r="L979" s="461"/>
      <c r="M979" s="461"/>
      <c r="N979" s="461"/>
      <c r="O979" s="461"/>
      <c r="P979" s="461"/>
      <c r="Q979" s="461"/>
    </row>
    <row r="980" ht="25.15" customHeight="true" x14ac:dyDescent="0.2">
      <c r="C980" s="461"/>
      <c r="D980" s="461"/>
      <c r="E980" s="461"/>
      <c r="F980" s="461"/>
      <c r="G980" s="461"/>
      <c r="H980" s="461"/>
      <c r="I980" s="461"/>
      <c r="J980" s="461"/>
      <c r="K980" s="461"/>
      <c r="L980" s="461"/>
      <c r="M980" s="461"/>
      <c r="N980" s="461"/>
      <c r="O980" s="461"/>
      <c r="P980" s="461"/>
      <c r="Q980" s="461"/>
    </row>
    <row r="981" ht="25.15" customHeight="true" x14ac:dyDescent="0.2">
      <c r="C981" s="461"/>
      <c r="D981" s="461"/>
      <c r="E981" s="461"/>
      <c r="F981" s="461"/>
      <c r="G981" s="461"/>
      <c r="H981" s="461"/>
      <c r="I981" s="461"/>
      <c r="J981" s="461"/>
      <c r="K981" s="461"/>
      <c r="L981" s="461"/>
      <c r="M981" s="461"/>
      <c r="N981" s="461"/>
      <c r="O981" s="461"/>
      <c r="P981" s="461"/>
      <c r="Q981" s="461"/>
    </row>
    <row r="982" ht="25.15" customHeight="true" x14ac:dyDescent="0.2">
      <c r="C982" s="461"/>
      <c r="D982" s="461"/>
      <c r="E982" s="461"/>
      <c r="F982" s="461"/>
      <c r="G982" s="461"/>
      <c r="H982" s="461"/>
      <c r="I982" s="461"/>
      <c r="J982" s="461"/>
      <c r="K982" s="461"/>
      <c r="L982" s="461"/>
      <c r="M982" s="461"/>
      <c r="N982" s="461"/>
      <c r="O982" s="461"/>
      <c r="P982" s="461"/>
      <c r="Q982" s="461"/>
    </row>
    <row r="983" ht="25.15" customHeight="true" x14ac:dyDescent="0.2">
      <c r="C983" s="461"/>
      <c r="D983" s="461"/>
      <c r="E983" s="461"/>
      <c r="F983" s="461"/>
      <c r="G983" s="461"/>
      <c r="H983" s="461"/>
      <c r="I983" s="461"/>
      <c r="J983" s="461"/>
      <c r="K983" s="461"/>
      <c r="L983" s="461"/>
      <c r="M983" s="461"/>
      <c r="N983" s="461"/>
      <c r="O983" s="461"/>
      <c r="P983" s="461"/>
      <c r="Q983" s="461"/>
    </row>
    <row r="984" ht="25.15" customHeight="true" x14ac:dyDescent="0.2">
      <c r="C984" s="461"/>
      <c r="D984" s="461"/>
      <c r="E984" s="461"/>
      <c r="F984" s="461"/>
      <c r="G984" s="461"/>
      <c r="H984" s="461"/>
      <c r="I984" s="461"/>
      <c r="J984" s="461"/>
      <c r="K984" s="461"/>
      <c r="L984" s="461"/>
      <c r="M984" s="461"/>
      <c r="N984" s="461"/>
      <c r="O984" s="461"/>
      <c r="P984" s="461"/>
      <c r="Q984" s="461"/>
    </row>
    <row r="985" ht="25.15" customHeight="true" x14ac:dyDescent="0.2">
      <c r="C985" s="461"/>
      <c r="D985" s="461"/>
      <c r="E985" s="461"/>
      <c r="F985" s="461"/>
      <c r="G985" s="461"/>
      <c r="H985" s="461"/>
      <c r="I985" s="461"/>
      <c r="J985" s="461"/>
      <c r="K985" s="461"/>
      <c r="L985" s="461"/>
      <c r="M985" s="461"/>
      <c r="N985" s="461"/>
      <c r="O985" s="461"/>
      <c r="P985" s="461"/>
      <c r="Q985" s="461"/>
    </row>
    <row r="986" ht="25.15" customHeight="true" x14ac:dyDescent="0.2">
      <c r="C986" s="461"/>
      <c r="D986" s="461"/>
      <c r="E986" s="461"/>
      <c r="F986" s="461"/>
      <c r="G986" s="461"/>
      <c r="H986" s="461"/>
      <c r="I986" s="461"/>
      <c r="J986" s="461"/>
      <c r="K986" s="461"/>
      <c r="L986" s="461"/>
      <c r="M986" s="461"/>
      <c r="N986" s="461"/>
      <c r="O986" s="461"/>
      <c r="P986" s="461"/>
      <c r="Q986" s="461"/>
    </row>
    <row r="987" ht="25.15" customHeight="true" x14ac:dyDescent="0.2">
      <c r="C987" s="461"/>
      <c r="D987" s="461"/>
      <c r="E987" s="461"/>
      <c r="F987" s="461"/>
      <c r="G987" s="461"/>
      <c r="H987" s="461"/>
      <c r="I987" s="461"/>
      <c r="J987" s="461"/>
      <c r="K987" s="461"/>
      <c r="L987" s="461"/>
      <c r="M987" s="461"/>
      <c r="N987" s="461"/>
      <c r="O987" s="461"/>
      <c r="P987" s="461"/>
      <c r="Q987" s="461"/>
    </row>
    <row r="988" ht="25.15" customHeight="true" x14ac:dyDescent="0.2">
      <c r="C988" s="461"/>
      <c r="D988" s="461"/>
      <c r="E988" s="461"/>
      <c r="F988" s="461"/>
      <c r="G988" s="461"/>
      <c r="H988" s="461"/>
      <c r="I988" s="461"/>
      <c r="J988" s="461"/>
      <c r="K988" s="461"/>
      <c r="L988" s="461"/>
      <c r="M988" s="461"/>
      <c r="N988" s="461"/>
      <c r="O988" s="461"/>
      <c r="P988" s="461"/>
      <c r="Q988" s="461"/>
    </row>
    <row r="989" ht="25.15" customHeight="true" x14ac:dyDescent="0.2">
      <c r="C989" s="461"/>
      <c r="D989" s="461"/>
      <c r="E989" s="461"/>
      <c r="F989" s="461"/>
      <c r="G989" s="461"/>
      <c r="H989" s="461"/>
      <c r="I989" s="461"/>
      <c r="J989" s="461"/>
      <c r="K989" s="461"/>
      <c r="L989" s="461"/>
      <c r="M989" s="461"/>
      <c r="N989" s="461"/>
      <c r="O989" s="461"/>
      <c r="P989" s="461"/>
      <c r="Q989" s="461"/>
    </row>
    <row r="990" ht="25.15" customHeight="true" x14ac:dyDescent="0.2">
      <c r="C990" s="461"/>
      <c r="D990" s="461"/>
      <c r="E990" s="461"/>
      <c r="F990" s="461"/>
      <c r="G990" s="461"/>
      <c r="H990" s="461"/>
      <c r="I990" s="461"/>
      <c r="J990" s="461"/>
      <c r="K990" s="461"/>
      <c r="L990" s="461"/>
      <c r="M990" s="461"/>
      <c r="N990" s="461"/>
      <c r="O990" s="461"/>
      <c r="P990" s="461"/>
      <c r="Q990" s="461"/>
    </row>
    <row r="991" ht="25.15" customHeight="true" x14ac:dyDescent="0.2">
      <c r="C991" s="461"/>
      <c r="D991" s="461"/>
      <c r="E991" s="461"/>
      <c r="F991" s="461"/>
      <c r="G991" s="461"/>
      <c r="H991" s="461"/>
      <c r="I991" s="461"/>
      <c r="J991" s="461"/>
      <c r="K991" s="461"/>
      <c r="L991" s="461"/>
      <c r="M991" s="461"/>
      <c r="N991" s="461"/>
      <c r="O991" s="461"/>
      <c r="P991" s="461"/>
      <c r="Q991" s="461"/>
    </row>
    <row r="992" ht="25.15" customHeight="true" x14ac:dyDescent="0.2">
      <c r="C992" s="461"/>
      <c r="D992" s="461"/>
      <c r="E992" s="461"/>
      <c r="F992" s="461"/>
      <c r="G992" s="461"/>
      <c r="H992" s="461"/>
      <c r="I992" s="461"/>
      <c r="J992" s="461"/>
      <c r="K992" s="461"/>
      <c r="L992" s="461"/>
      <c r="M992" s="461"/>
      <c r="N992" s="461"/>
      <c r="O992" s="461"/>
      <c r="P992" s="461"/>
      <c r="Q992" s="461"/>
    </row>
    <row r="993" ht="25.15" customHeight="true" x14ac:dyDescent="0.2">
      <c r="C993" s="461"/>
      <c r="D993" s="461"/>
      <c r="E993" s="461"/>
      <c r="F993" s="461"/>
      <c r="G993" s="461"/>
      <c r="H993" s="461"/>
      <c r="I993" s="461"/>
      <c r="J993" s="461"/>
      <c r="K993" s="461"/>
      <c r="L993" s="461"/>
      <c r="M993" s="461"/>
      <c r="N993" s="461"/>
      <c r="O993" s="461"/>
      <c r="P993" s="461"/>
      <c r="Q993" s="461"/>
    </row>
    <row r="994" ht="25.15" customHeight="true" x14ac:dyDescent="0.2">
      <c r="C994" s="461"/>
      <c r="D994" s="461"/>
      <c r="E994" s="461"/>
      <c r="F994" s="461"/>
      <c r="G994" s="461"/>
      <c r="H994" s="461"/>
      <c r="I994" s="461"/>
      <c r="J994" s="461"/>
      <c r="K994" s="461"/>
      <c r="L994" s="461"/>
      <c r="M994" s="461"/>
      <c r="N994" s="461"/>
      <c r="O994" s="461"/>
      <c r="P994" s="461"/>
      <c r="Q994" s="461"/>
    </row>
    <row r="995" ht="25.15" customHeight="true" x14ac:dyDescent="0.2">
      <c r="C995" s="461"/>
      <c r="D995" s="461"/>
      <c r="E995" s="461"/>
      <c r="F995" s="461"/>
      <c r="G995" s="461"/>
      <c r="H995" s="461"/>
      <c r="I995" s="461"/>
      <c r="J995" s="461"/>
      <c r="K995" s="461"/>
      <c r="L995" s="461"/>
      <c r="M995" s="461"/>
      <c r="N995" s="461"/>
      <c r="O995" s="461"/>
      <c r="P995" s="461"/>
      <c r="Q995" s="461"/>
    </row>
    <row r="996" ht="25.15" customHeight="true" x14ac:dyDescent="0.2">
      <c r="C996" s="461"/>
      <c r="D996" s="461"/>
      <c r="E996" s="461"/>
      <c r="F996" s="461"/>
      <c r="G996" s="461"/>
      <c r="H996" s="461"/>
      <c r="I996" s="461"/>
      <c r="J996" s="461"/>
      <c r="K996" s="461"/>
      <c r="L996" s="461"/>
      <c r="M996" s="461"/>
      <c r="N996" s="461"/>
      <c r="O996" s="461"/>
      <c r="P996" s="461"/>
      <c r="Q996" s="461"/>
    </row>
    <row r="997" ht="25.15" customHeight="true" x14ac:dyDescent="0.2">
      <c r="C997" s="461"/>
      <c r="D997" s="461"/>
      <c r="E997" s="461"/>
      <c r="F997" s="461"/>
      <c r="G997" s="461"/>
      <c r="H997" s="461"/>
      <c r="I997" s="461"/>
      <c r="J997" s="461"/>
      <c r="K997" s="461"/>
      <c r="L997" s="461"/>
      <c r="M997" s="461"/>
      <c r="N997" s="461"/>
      <c r="O997" s="461"/>
      <c r="P997" s="461"/>
      <c r="Q997" s="461"/>
    </row>
    <row r="998" ht="25.15" customHeight="true" x14ac:dyDescent="0.2">
      <c r="C998" s="461"/>
      <c r="D998" s="461"/>
      <c r="E998" s="461"/>
      <c r="F998" s="461"/>
      <c r="G998" s="461"/>
      <c r="H998" s="461"/>
      <c r="I998" s="461"/>
      <c r="J998" s="461"/>
      <c r="K998" s="461"/>
      <c r="L998" s="461"/>
      <c r="M998" s="461"/>
      <c r="N998" s="461"/>
      <c r="O998" s="461"/>
      <c r="P998" s="461"/>
      <c r="Q998" s="461"/>
    </row>
    <row r="999" ht="25.15" customHeight="true" x14ac:dyDescent="0.2">
      <c r="C999" s="461"/>
      <c r="D999" s="461"/>
      <c r="E999" s="461"/>
      <c r="F999" s="461"/>
      <c r="G999" s="461"/>
      <c r="H999" s="461"/>
      <c r="I999" s="461"/>
      <c r="J999" s="461"/>
      <c r="K999" s="461"/>
      <c r="L999" s="461"/>
      <c r="M999" s="461"/>
      <c r="N999" s="461"/>
      <c r="O999" s="461"/>
      <c r="P999" s="461"/>
      <c r="Q999" s="461"/>
    </row>
    <row r="1000" ht="25.15" customHeight="true" x14ac:dyDescent="0.2">
      <c r="C1000" s="461"/>
      <c r="D1000" s="461"/>
      <c r="E1000" s="461"/>
      <c r="F1000" s="461"/>
      <c r="G1000" s="461"/>
      <c r="H1000" s="461"/>
      <c r="I1000" s="461"/>
      <c r="J1000" s="461"/>
      <c r="K1000" s="461"/>
      <c r="L1000" s="461"/>
      <c r="M1000" s="461"/>
      <c r="N1000" s="461"/>
      <c r="O1000" s="461"/>
      <c r="P1000" s="461"/>
      <c r="Q1000" s="461"/>
    </row>
    <row r="1001" ht="25.15" customHeight="true" x14ac:dyDescent="0.2">
      <c r="C1001" s="461"/>
      <c r="D1001" s="461"/>
      <c r="E1001" s="461"/>
      <c r="F1001" s="461"/>
      <c r="G1001" s="461"/>
      <c r="H1001" s="461"/>
      <c r="I1001" s="461"/>
      <c r="J1001" s="461"/>
      <c r="K1001" s="461"/>
      <c r="L1001" s="461"/>
      <c r="M1001" s="461"/>
      <c r="N1001" s="461"/>
      <c r="O1001" s="461"/>
      <c r="P1001" s="461"/>
      <c r="Q1001" s="461"/>
    </row>
    <row r="1002" ht="25.15" customHeight="true" x14ac:dyDescent="0.2">
      <c r="C1002" s="461"/>
      <c r="D1002" s="461"/>
      <c r="E1002" s="461"/>
      <c r="F1002" s="461"/>
      <c r="G1002" s="461"/>
      <c r="H1002" s="461"/>
      <c r="I1002" s="461"/>
      <c r="J1002" s="461"/>
      <c r="K1002" s="461"/>
      <c r="L1002" s="461"/>
      <c r="M1002" s="461"/>
      <c r="N1002" s="461"/>
      <c r="O1002" s="461"/>
      <c r="P1002" s="461"/>
      <c r="Q1002" s="461"/>
    </row>
    <row r="1003" ht="25.15" customHeight="true" x14ac:dyDescent="0.2">
      <c r="C1003" s="461"/>
      <c r="D1003" s="461"/>
      <c r="E1003" s="461"/>
      <c r="F1003" s="461"/>
      <c r="G1003" s="461"/>
      <c r="H1003" s="461"/>
      <c r="I1003" s="461"/>
      <c r="J1003" s="461"/>
      <c r="K1003" s="461"/>
      <c r="L1003" s="461"/>
      <c r="M1003" s="461"/>
      <c r="N1003" s="461"/>
      <c r="O1003" s="461"/>
      <c r="P1003" s="461"/>
      <c r="Q1003" s="461"/>
    </row>
    <row r="1004" ht="25.15" customHeight="true" x14ac:dyDescent="0.2">
      <c r="C1004" s="461"/>
      <c r="D1004" s="461"/>
      <c r="E1004" s="461"/>
      <c r="F1004" s="461"/>
      <c r="G1004" s="461"/>
      <c r="H1004" s="461"/>
      <c r="I1004" s="461"/>
      <c r="J1004" s="461"/>
      <c r="K1004" s="461"/>
      <c r="L1004" s="461"/>
      <c r="M1004" s="461"/>
      <c r="N1004" s="461"/>
      <c r="O1004" s="461"/>
      <c r="P1004" s="461"/>
      <c r="Q1004" s="461"/>
    </row>
    <row r="1005" ht="25.15" customHeight="true" x14ac:dyDescent="0.2">
      <c r="C1005" s="461"/>
      <c r="D1005" s="461"/>
      <c r="E1005" s="461"/>
      <c r="F1005" s="461"/>
      <c r="G1005" s="461"/>
      <c r="H1005" s="461"/>
      <c r="I1005" s="461"/>
      <c r="J1005" s="461"/>
      <c r="K1005" s="461"/>
      <c r="L1005" s="461"/>
      <c r="M1005" s="461"/>
      <c r="N1005" s="461"/>
      <c r="O1005" s="461"/>
      <c r="P1005" s="461"/>
      <c r="Q1005" s="461"/>
    </row>
    <row r="1006" ht="25.15" customHeight="true" x14ac:dyDescent="0.2">
      <c r="C1006" s="461"/>
      <c r="D1006" s="461"/>
      <c r="E1006" s="461"/>
      <c r="F1006" s="461"/>
      <c r="G1006" s="461"/>
      <c r="H1006" s="461"/>
      <c r="I1006" s="461"/>
      <c r="J1006" s="461"/>
      <c r="K1006" s="461"/>
      <c r="L1006" s="461"/>
      <c r="M1006" s="461"/>
      <c r="N1006" s="461"/>
      <c r="O1006" s="461"/>
      <c r="P1006" s="461"/>
      <c r="Q1006" s="461"/>
    </row>
    <row r="1007" ht="25.15" customHeight="true" x14ac:dyDescent="0.2">
      <c r="C1007" s="461"/>
      <c r="D1007" s="461"/>
      <c r="E1007" s="461"/>
      <c r="F1007" s="461"/>
      <c r="G1007" s="461"/>
      <c r="H1007" s="461"/>
      <c r="I1007" s="461"/>
      <c r="J1007" s="461"/>
      <c r="K1007" s="461"/>
      <c r="L1007" s="461"/>
      <c r="M1007" s="461"/>
      <c r="N1007" s="461"/>
      <c r="O1007" s="461"/>
      <c r="P1007" s="461"/>
      <c r="Q1007" s="461"/>
    </row>
    <row r="1008" ht="25.15" customHeight="true" x14ac:dyDescent="0.2">
      <c r="C1008" s="461"/>
      <c r="D1008" s="461"/>
      <c r="E1008" s="461"/>
      <c r="F1008" s="461"/>
      <c r="G1008" s="461"/>
      <c r="H1008" s="461"/>
      <c r="I1008" s="461"/>
      <c r="J1008" s="461"/>
      <c r="K1008" s="461"/>
      <c r="L1008" s="461"/>
      <c r="M1008" s="461"/>
      <c r="N1008" s="461"/>
      <c r="O1008" s="461"/>
      <c r="P1008" s="461"/>
      <c r="Q1008" s="461"/>
    </row>
    <row r="1009" ht="25.15" customHeight="true" x14ac:dyDescent="0.2">
      <c r="C1009" s="461"/>
      <c r="D1009" s="461"/>
      <c r="E1009" s="461"/>
      <c r="F1009" s="461"/>
      <c r="G1009" s="461"/>
      <c r="H1009" s="461"/>
      <c r="I1009" s="461"/>
      <c r="J1009" s="461"/>
      <c r="K1009" s="461"/>
      <c r="L1009" s="461"/>
      <c r="M1009" s="461"/>
      <c r="N1009" s="461"/>
      <c r="O1009" s="461"/>
      <c r="P1009" s="461"/>
      <c r="Q1009" s="461"/>
    </row>
    <row r="1010" ht="25.15" customHeight="true" x14ac:dyDescent="0.2">
      <c r="C1010" s="461"/>
      <c r="D1010" s="461"/>
      <c r="E1010" s="461"/>
      <c r="F1010" s="461"/>
      <c r="G1010" s="461"/>
      <c r="H1010" s="461"/>
      <c r="I1010" s="461"/>
      <c r="J1010" s="461"/>
      <c r="K1010" s="461"/>
      <c r="L1010" s="461"/>
      <c r="M1010" s="461"/>
      <c r="N1010" s="461"/>
      <c r="O1010" s="461"/>
      <c r="P1010" s="461"/>
      <c r="Q1010" s="461"/>
    </row>
    <row r="1011" ht="25.15" customHeight="true" x14ac:dyDescent="0.2">
      <c r="C1011" s="461"/>
      <c r="D1011" s="461"/>
      <c r="E1011" s="461"/>
      <c r="F1011" s="461"/>
      <c r="G1011" s="461"/>
      <c r="H1011" s="461"/>
      <c r="I1011" s="461"/>
      <c r="J1011" s="461"/>
      <c r="K1011" s="461"/>
      <c r="L1011" s="461"/>
      <c r="M1011" s="461"/>
      <c r="N1011" s="461"/>
      <c r="O1011" s="461"/>
      <c r="P1011" s="461"/>
      <c r="Q1011" s="461"/>
    </row>
    <row r="1012" ht="25.15" customHeight="true" x14ac:dyDescent="0.2">
      <c r="C1012" s="461"/>
      <c r="D1012" s="461"/>
      <c r="E1012" s="461"/>
      <c r="F1012" s="461"/>
      <c r="G1012" s="461"/>
      <c r="H1012" s="461"/>
      <c r="I1012" s="461"/>
      <c r="J1012" s="461"/>
      <c r="K1012" s="461"/>
      <c r="L1012" s="461"/>
      <c r="M1012" s="461"/>
      <c r="N1012" s="461"/>
      <c r="O1012" s="461"/>
      <c r="P1012" s="461"/>
      <c r="Q1012" s="461"/>
    </row>
    <row r="1013" ht="25.15" customHeight="true" x14ac:dyDescent="0.2">
      <c r="C1013" s="461"/>
      <c r="D1013" s="461"/>
      <c r="E1013" s="461"/>
      <c r="F1013" s="461"/>
      <c r="G1013" s="461"/>
      <c r="H1013" s="461"/>
      <c r="I1013" s="461"/>
      <c r="J1013" s="461"/>
      <c r="K1013" s="461"/>
      <c r="L1013" s="461"/>
      <c r="M1013" s="461"/>
      <c r="N1013" s="461"/>
      <c r="O1013" s="461"/>
      <c r="P1013" s="461"/>
      <c r="Q1013" s="461"/>
    </row>
    <row r="1014" ht="25.15" customHeight="true" x14ac:dyDescent="0.2">
      <c r="C1014" s="461"/>
      <c r="D1014" s="461"/>
      <c r="E1014" s="461"/>
      <c r="F1014" s="461"/>
      <c r="G1014" s="461"/>
      <c r="H1014" s="461"/>
      <c r="I1014" s="461"/>
      <c r="J1014" s="461"/>
      <c r="K1014" s="461"/>
      <c r="L1014" s="461"/>
      <c r="M1014" s="461"/>
      <c r="N1014" s="461"/>
      <c r="O1014" s="461"/>
      <c r="P1014" s="461"/>
      <c r="Q1014" s="461"/>
    </row>
    <row r="1015" ht="25.15" customHeight="true" x14ac:dyDescent="0.2">
      <c r="C1015" s="461"/>
      <c r="D1015" s="461"/>
      <c r="E1015" s="461"/>
      <c r="F1015" s="461"/>
      <c r="G1015" s="461"/>
      <c r="H1015" s="461"/>
      <c r="I1015" s="461"/>
      <c r="J1015" s="461"/>
      <c r="K1015" s="461"/>
      <c r="L1015" s="461"/>
      <c r="M1015" s="461"/>
      <c r="N1015" s="461"/>
      <c r="O1015" s="461"/>
      <c r="P1015" s="461"/>
      <c r="Q1015" s="461"/>
    </row>
    <row r="1016" ht="25.15" customHeight="true" x14ac:dyDescent="0.2">
      <c r="C1016" s="461"/>
      <c r="D1016" s="461"/>
      <c r="E1016" s="461"/>
      <c r="F1016" s="461"/>
      <c r="G1016" s="461"/>
      <c r="H1016" s="461"/>
      <c r="I1016" s="461"/>
      <c r="J1016" s="461"/>
      <c r="K1016" s="461"/>
      <c r="L1016" s="461"/>
      <c r="M1016" s="461"/>
      <c r="N1016" s="461"/>
      <c r="O1016" s="461"/>
      <c r="P1016" s="461"/>
      <c r="Q1016" s="461"/>
    </row>
    <row r="1017" ht="25.15" customHeight="true" x14ac:dyDescent="0.2">
      <c r="C1017" s="461"/>
      <c r="D1017" s="461"/>
      <c r="E1017" s="461"/>
      <c r="F1017" s="461"/>
      <c r="G1017" s="461"/>
      <c r="H1017" s="461"/>
      <c r="I1017" s="461"/>
      <c r="J1017" s="461"/>
      <c r="K1017" s="461"/>
      <c r="L1017" s="461"/>
      <c r="M1017" s="461"/>
      <c r="N1017" s="461"/>
      <c r="O1017" s="461"/>
      <c r="P1017" s="461"/>
      <c r="Q1017" s="461"/>
    </row>
    <row r="1018" ht="25.15" customHeight="true" x14ac:dyDescent="0.2">
      <c r="C1018" s="461"/>
      <c r="D1018" s="461"/>
      <c r="E1018" s="461"/>
      <c r="F1018" s="461"/>
      <c r="G1018" s="461"/>
      <c r="H1018" s="461"/>
      <c r="I1018" s="461"/>
      <c r="J1018" s="461"/>
      <c r="K1018" s="461"/>
      <c r="L1018" s="461"/>
      <c r="M1018" s="461"/>
      <c r="N1018" s="461"/>
      <c r="O1018" s="461"/>
      <c r="P1018" s="461"/>
      <c r="Q1018" s="461"/>
    </row>
    <row r="1019" ht="25.15" customHeight="true" x14ac:dyDescent="0.2">
      <c r="C1019" s="461"/>
      <c r="D1019" s="461"/>
      <c r="E1019" s="461"/>
      <c r="F1019" s="461"/>
      <c r="G1019" s="461"/>
      <c r="H1019" s="461"/>
      <c r="I1019" s="461"/>
      <c r="J1019" s="461"/>
      <c r="K1019" s="461"/>
      <c r="L1019" s="461"/>
      <c r="M1019" s="461"/>
      <c r="N1019" s="461"/>
      <c r="O1019" s="461"/>
      <c r="P1019" s="461"/>
      <c r="Q1019" s="461"/>
    </row>
    <row r="1020" ht="25.15" customHeight="true" x14ac:dyDescent="0.2">
      <c r="C1020" s="461"/>
      <c r="D1020" s="461"/>
      <c r="E1020" s="461"/>
      <c r="F1020" s="461"/>
      <c r="G1020" s="461"/>
      <c r="H1020" s="461"/>
      <c r="I1020" s="461"/>
      <c r="J1020" s="461"/>
      <c r="K1020" s="461"/>
      <c r="L1020" s="461"/>
      <c r="M1020" s="461"/>
      <c r="N1020" s="461"/>
      <c r="O1020" s="461"/>
      <c r="P1020" s="461"/>
      <c r="Q1020" s="461"/>
    </row>
    <row r="1021" ht="25.15" customHeight="true" x14ac:dyDescent="0.2">
      <c r="C1021" s="461"/>
      <c r="D1021" s="461"/>
      <c r="E1021" s="461"/>
      <c r="F1021" s="461"/>
      <c r="G1021" s="461"/>
      <c r="H1021" s="461"/>
      <c r="I1021" s="461"/>
      <c r="J1021" s="461"/>
      <c r="K1021" s="461"/>
      <c r="L1021" s="461"/>
      <c r="M1021" s="461"/>
      <c r="N1021" s="461"/>
      <c r="O1021" s="461"/>
      <c r="P1021" s="461"/>
      <c r="Q1021" s="461"/>
    </row>
    <row r="1022" ht="25.15" customHeight="true" x14ac:dyDescent="0.2">
      <c r="C1022" s="461"/>
      <c r="D1022" s="461"/>
      <c r="E1022" s="461"/>
      <c r="F1022" s="461"/>
      <c r="G1022" s="461"/>
      <c r="H1022" s="461"/>
      <c r="I1022" s="461"/>
      <c r="J1022" s="461"/>
      <c r="K1022" s="461"/>
      <c r="L1022" s="461"/>
      <c r="M1022" s="461"/>
      <c r="N1022" s="461"/>
      <c r="O1022" s="461"/>
      <c r="P1022" s="461"/>
      <c r="Q1022" s="461"/>
    </row>
    <row r="1023" ht="25.15" customHeight="true" x14ac:dyDescent="0.2">
      <c r="C1023" s="461"/>
      <c r="D1023" s="461"/>
      <c r="E1023" s="461"/>
      <c r="F1023" s="461"/>
      <c r="G1023" s="461"/>
      <c r="H1023" s="461"/>
      <c r="I1023" s="461"/>
      <c r="J1023" s="461"/>
      <c r="K1023" s="461"/>
      <c r="L1023" s="461"/>
      <c r="M1023" s="461"/>
      <c r="N1023" s="461"/>
      <c r="O1023" s="461"/>
      <c r="P1023" s="461"/>
      <c r="Q1023" s="461"/>
    </row>
    <row r="1024" ht="25.15" customHeight="true" x14ac:dyDescent="0.2">
      <c r="C1024" s="461"/>
      <c r="D1024" s="461"/>
      <c r="E1024" s="461"/>
      <c r="F1024" s="461"/>
      <c r="G1024" s="461"/>
      <c r="H1024" s="461"/>
      <c r="I1024" s="461"/>
      <c r="J1024" s="461"/>
      <c r="K1024" s="461"/>
      <c r="L1024" s="461"/>
      <c r="M1024" s="461"/>
      <c r="N1024" s="461"/>
      <c r="O1024" s="461"/>
      <c r="P1024" s="461"/>
      <c r="Q1024" s="461"/>
    </row>
    <row r="1025" s="218" customFormat="true" ht="21" customHeight="true" x14ac:dyDescent="0.2">
      <c r="A1025" s="1709" t="s">
        <v>135</v>
      </c>
      <c r="B1025" s="1710"/>
      <c r="C1025" s="17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0"/>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1712" t="s">
        <v>192</v>
      </c>
      <c r="B1026" s="1713"/>
      <c r="C1026" s="401" t="s">
        <v>193</v>
      </c>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0"/>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02" t="s">
        <v>194</v>
      </c>
      <c r="B1027" s="403" t="s">
        <v>195</v>
      </c>
      <c r="C1027" s="404">
        <v>14778</v>
      </c>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0"/>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05" t="s">
        <v>196</v>
      </c>
      <c r="B1028" s="406" t="s">
        <v>195</v>
      </c>
      <c r="C1028" s="407">
        <v>14778</v>
      </c>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0"/>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05" t="s">
        <v>197</v>
      </c>
      <c r="B1029" s="406" t="s">
        <v>195</v>
      </c>
      <c r="C1029" s="407">
        <v>14778</v>
      </c>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0"/>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05" t="s">
        <v>198</v>
      </c>
      <c r="B1030" s="406" t="s">
        <v>195</v>
      </c>
      <c r="C1030" s="407">
        <v>14778</v>
      </c>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0"/>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1671" t="s">
        <v>199</v>
      </c>
      <c r="B1031" s="406" t="s">
        <v>200</v>
      </c>
      <c r="C1031" s="407">
        <v>4479</v>
      </c>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0"/>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1671"/>
      <c r="B1032" s="406" t="s">
        <v>201</v>
      </c>
      <c r="C1032" s="407">
        <v>10299</v>
      </c>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0"/>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1672"/>
      <c r="B1033" s="408" t="s">
        <v>177</v>
      </c>
      <c r="C1033" s="409">
        <v>0</v>
      </c>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17"/>
      <c r="BB1033" s="136"/>
      <c r="BC1033" s="417"/>
      <c r="BD1033" s="417"/>
      <c r="BE1033" s="417"/>
      <c r="BF1033" s="417"/>
      <c r="BG1033" s="417"/>
      <c r="BH1033" s="417"/>
      <c r="BI1033" s="417"/>
      <c r="BJ1033" s="417"/>
      <c r="BK1033" s="417"/>
      <c r="BL1033" s="417"/>
      <c r="BM1033" s="417"/>
      <c r="BN1033" s="417"/>
      <c r="BO1033" s="417"/>
      <c r="BP1033" s="417"/>
      <c r="BQ1033" s="417"/>
      <c r="BR1033" s="417"/>
      <c r="BS1033" s="417"/>
      <c r="BT1033" s="417"/>
      <c r="BU1033" s="417"/>
      <c r="BV1033" s="417"/>
      <c r="BW1033" s="417"/>
      <c r="BX1033" s="417"/>
      <c r="BY1033" s="417"/>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1673" t="s">
        <v>202</v>
      </c>
      <c r="B1034" s="1674"/>
      <c r="C1034" s="1675"/>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0"/>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6"/>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1"/>
      <c r="BB1035" s="238"/>
      <c r="BC1035" s="391"/>
      <c r="BD1035" s="391"/>
      <c r="BE1035" s="391"/>
      <c r="BF1035" s="391"/>
      <c r="BG1035" s="391"/>
      <c r="BH1035" s="391"/>
      <c r="BI1035" s="391"/>
      <c r="BJ1035" s="391"/>
      <c r="BK1035" s="391"/>
      <c r="BL1035" s="391"/>
      <c r="BM1035" s="391"/>
      <c r="BN1035" s="391"/>
      <c r="BO1035" s="391"/>
      <c r="BP1035" s="391"/>
      <c r="BQ1035" s="391"/>
      <c r="BR1035" s="391"/>
      <c r="BS1035" s="391"/>
      <c r="BT1035" s="391"/>
      <c r="BU1035" s="391"/>
      <c r="BV1035" s="391"/>
      <c r="BW1035" s="391"/>
      <c r="BX1035" s="391"/>
      <c r="BY1035" s="391"/>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1" t="s">
        <v>120</v>
      </c>
      <c r="B1036" s="118" t="s">
        <v>121</v>
      </c>
    </row>
    <row r="1037" ht="15" customHeight="true" x14ac:dyDescent="0.2">
      <c r="A1037" s="292" t="str">
        <f>R15</f>
        <v>Blue Nile</v>
      </c>
      <c r="B1037" s="292">
        <f>BR122+BR123</f>
        <v>3018.2218739471004</v>
      </c>
    </row>
    <row r="1038" ht="15" customHeight="true" x14ac:dyDescent="0.2">
      <c r="A1038" s="292" t="str">
        <f>S15</f>
        <v>Gadarif</v>
      </c>
      <c r="B1038" s="292">
        <f>BS122+BS123</f>
        <v>3993.648050881533</v>
      </c>
    </row>
    <row r="1039" ht="15" customHeight="true" x14ac:dyDescent="0.2">
      <c r="A1039" s="292" t="str">
        <f>T15</f>
        <v>Gezira</v>
      </c>
      <c r="B1039" s="292">
        <f>BT122+BT123</f>
        <v>12569.218078676433</v>
      </c>
    </row>
    <row r="1040" ht="15" customHeight="true" x14ac:dyDescent="0.2">
      <c r="A1040" s="292" t="str">
        <f>U15</f>
        <v>Kassala</v>
      </c>
      <c r="B1040" s="292">
        <f>BU122+BU123</f>
        <v>5134.9004373861389</v>
      </c>
    </row>
    <row r="1041" ht="15" customHeight="true" x14ac:dyDescent="0.2">
      <c r="A1041" s="292" t="str">
        <f>V15</f>
        <v>Khartoum</v>
      </c>
      <c r="B1041" s="292">
        <f>BV122+BV123</f>
        <v>13494.092388595671</v>
      </c>
    </row>
    <row r="1042" ht="15" customHeight="true" x14ac:dyDescent="0.2">
      <c r="A1042" s="292" t="str">
        <f>W15</f>
        <v>North Darfur</v>
      </c>
      <c r="B1042" s="292">
        <f>BW122+BW123</f>
        <v>5351.7786064621059</v>
      </c>
    </row>
    <row r="1043" ht="15" customHeight="true" x14ac:dyDescent="0.2">
      <c r="A1043" s="292" t="str">
        <f>X15</f>
        <v>North Kordofan</v>
      </c>
      <c r="B1043" s="292">
        <f>BX122+XR123</f>
        <v>1959.4153775088225</v>
      </c>
    </row>
    <row r="1044" ht="15" customHeight="true" x14ac:dyDescent="0.2">
      <c r="A1044" s="292" t="str">
        <f>Y15</f>
        <v>Northern</v>
      </c>
      <c r="B1044" s="292">
        <f>BY122+BY123</f>
        <v>1538.3202160995043</v>
      </c>
    </row>
    <row r="1045" ht="15" customHeight="true" x14ac:dyDescent="0.2">
      <c r="A1045" s="292" t="str">
        <f>Z15</f>
        <v>Red Sea</v>
      </c>
      <c r="B1045" s="292">
        <f>BZ122+BZ123</f>
        <v>2248.6270760465595</v>
      </c>
    </row>
    <row r="1046" ht="15" customHeight="true" x14ac:dyDescent="0.2">
      <c r="A1046" s="238" t="str">
        <f>AA15</f>
        <v>River Nile</v>
      </c>
      <c r="B1046" s="292">
        <f>CA122+CA123</f>
        <v>3017.5395145603807</v>
      </c>
    </row>
    <row r="1047" ht="15" customHeight="true" x14ac:dyDescent="0.2">
      <c r="A1047" s="238" t="str">
        <f>AB15</f>
        <v>Sinnar</v>
      </c>
      <c r="B1047" s="292">
        <f>CB122+CB123</f>
        <v>3473.8275883933511</v>
      </c>
    </row>
    <row r="1048" ht="15" customHeight="true" x14ac:dyDescent="0.2">
      <c r="A1048" s="238" t="str">
        <f>AC15</f>
        <v>South Darfur</v>
      </c>
      <c r="B1048" s="292">
        <f>CC122+CC123</f>
        <v>10231.352712834461</v>
      </c>
    </row>
    <row r="1049" ht="15" customHeight="true" x14ac:dyDescent="0.2">
      <c r="A1049" s="238" t="str">
        <f>AD15</f>
        <v>South Kordofan</v>
      </c>
      <c r="B1049" s="292">
        <f>CD122+CD123</f>
        <v>3815.9565395768004</v>
      </c>
    </row>
    <row r="1050" ht="15" customHeight="true" x14ac:dyDescent="0.2">
      <c r="A1050" s="238" t="str">
        <f>AE15</f>
        <v>West Darfur</v>
      </c>
      <c r="B1050" s="292">
        <f>CE122+CE123</f>
        <v>3614.838730575992</v>
      </c>
    </row>
    <row r="1051" ht="15" customHeight="true" x14ac:dyDescent="0.2">
      <c r="A1051" s="238" t="str">
        <f>AF15</f>
        <v>Wite Nile</v>
      </c>
      <c r="B1051" s="292">
        <f>CF122+CF123</f>
        <v>4391.4074192204607</v>
      </c>
    </row>
    <row r="1052" ht="15" customHeight="true" x14ac:dyDescent="0.2">
      <c r="A1052" s="238">
        <f>AG15</f>
        <v>0</v>
      </c>
      <c r="B1052" s="292">
        <f>CG122+CG123</f>
        <v>0</v>
      </c>
    </row>
    <row r="1053" ht="15" customHeight="true" x14ac:dyDescent="0.2">
      <c r="A1053" s="238">
        <f>AH15</f>
        <v>0</v>
      </c>
      <c r="B1053" s="292">
        <f>CH122+CH123</f>
        <v>0</v>
      </c>
    </row>
    <row r="1054" ht="15" customHeight="true" x14ac:dyDescent="0.2">
      <c r="A1054" s="238">
        <f>AI15</f>
        <v>0</v>
      </c>
      <c r="B1054" s="292">
        <f>CI122+CI123</f>
        <v>0</v>
      </c>
    </row>
    <row r="1055" ht="15" customHeight="true" x14ac:dyDescent="0.2">
      <c r="A1055" s="238">
        <f>AJ15</f>
        <v>0</v>
      </c>
      <c r="B1055" s="292">
        <f>CJ122+CJ123</f>
        <v>0</v>
      </c>
    </row>
    <row r="1056" ht="15" customHeight="true" x14ac:dyDescent="0.2">
      <c r="A1056" s="238">
        <f>AK15</f>
        <v>0</v>
      </c>
      <c r="B1056" s="292">
        <f>CK122+CK123</f>
        <v>0</v>
      </c>
    </row>
    <row r="1057" ht="15" customHeight="true" x14ac:dyDescent="0.2">
      <c r="A1057" s="238">
        <f>AL15</f>
        <v>0</v>
      </c>
      <c r="B1057" s="292">
        <f>CL122+CL123</f>
        <v>0</v>
      </c>
    </row>
    <row r="1058" ht="15" customHeight="true" x14ac:dyDescent="0.2">
      <c r="A1058" s="238">
        <f>AM15</f>
        <v>0</v>
      </c>
      <c r="B1058" s="292">
        <f>CM122+CM123</f>
        <v>0</v>
      </c>
    </row>
    <row r="1059" ht="15" customHeight="true" x14ac:dyDescent="0.2">
      <c r="A1059" s="238">
        <f>AN15</f>
        <v>0</v>
      </c>
      <c r="B1059" s="292">
        <f>CN122+CN123</f>
        <v>0</v>
      </c>
    </row>
    <row r="1060" ht="15" customHeight="true" x14ac:dyDescent="0.2">
      <c r="A1060" s="238">
        <f>AO15</f>
        <v>0</v>
      </c>
      <c r="B1060" s="292">
        <f>CO122+CO123</f>
        <v>0</v>
      </c>
    </row>
    <row r="1061" ht="15" customHeight="true" x14ac:dyDescent="0.2">
      <c r="A1061" s="238">
        <f>AP15</f>
        <v>0</v>
      </c>
      <c r="B1061" s="292">
        <f>CP122+CP123</f>
        <v>0</v>
      </c>
    </row>
    <row r="1062" ht="15" customHeight="true" x14ac:dyDescent="0.2">
      <c r="A1062" s="238">
        <f>AQ15</f>
        <v>0</v>
      </c>
      <c r="B1062" s="292">
        <f>CQ122+CQ123</f>
        <v>0</v>
      </c>
    </row>
    <row r="1063" ht="15" customHeight="true" x14ac:dyDescent="0.2">
      <c r="A1063" s="238">
        <f>AR15</f>
        <v>0</v>
      </c>
      <c r="B1063" s="292">
        <f>CR122+CR123</f>
        <v>0</v>
      </c>
    </row>
    <row r="1064" ht="15" customHeight="true" x14ac:dyDescent="0.2">
      <c r="A1064" s="238">
        <f>AS15</f>
        <v>0</v>
      </c>
      <c r="B1064" s="292">
        <f>CS122+CS123</f>
        <v>0</v>
      </c>
    </row>
    <row r="1065" ht="15" customHeight="true" x14ac:dyDescent="0.2">
      <c r="A1065" s="238">
        <f>AT15</f>
        <v>0</v>
      </c>
      <c r="B1065" s="292">
        <f>CT122+CT123</f>
        <v>0</v>
      </c>
    </row>
    <row r="1066" ht="15" customHeight="true" x14ac:dyDescent="0.2">
      <c r="A1066" s="238">
        <f>AU15</f>
        <v>0</v>
      </c>
      <c r="B1066" s="292">
        <f>CU122+CU123</f>
        <v>0</v>
      </c>
    </row>
    <row r="1067" ht="15" customHeight="true" x14ac:dyDescent="0.2">
      <c r="A1067" s="238">
        <f>AV15</f>
        <v>0</v>
      </c>
      <c r="B1067" s="292">
        <f>CV122+CV123</f>
        <v>0</v>
      </c>
    </row>
    <row r="1068" ht="15" customHeight="true" x14ac:dyDescent="0.2">
      <c r="A1068" s="238">
        <f>AW15</f>
        <v>0</v>
      </c>
      <c r="B1068" s="292">
        <f>CW122+CW123</f>
        <v>0</v>
      </c>
    </row>
    <row r="1069" ht="15" customHeight="true" x14ac:dyDescent="0.2">
      <c r="A1069" s="238">
        <f>AX15</f>
        <v>0</v>
      </c>
      <c r="B1069" s="292">
        <f>CX122+CX123</f>
        <v>0</v>
      </c>
    </row>
    <row r="1070" ht="15" customHeight="true" x14ac:dyDescent="0.2">
      <c r="A1070" s="238">
        <f>AY15</f>
        <v>0</v>
      </c>
      <c r="B1070" s="292">
        <f>CY122+CY123</f>
        <v>0</v>
      </c>
    </row>
    <row r="1071" ht="15" customHeight="true" x14ac:dyDescent="0.2">
      <c r="A1071" s="238"/>
      <c r="B1071" s="292"/>
    </row>
    <row r="1072" ht="15" customHeight="true" x14ac:dyDescent="0.2">
      <c r="A1072" s="292">
        <f>34-COUNTIF(A1037:A1071,"0")</f>
        <v>15</v>
      </c>
      <c r="B1072" s="238" t="s">
        <v>137</v>
      </c>
    </row>
    <row r="1100" s="211" customFormat="true" ht="17.1" customHeight="true" x14ac:dyDescent="0.2">
      <c r="A1100" s="558"/>
      <c r="B1100" s="548"/>
      <c r="BA1100" s="391"/>
      <c r="BB1100" s="238"/>
      <c r="BC1100" s="391"/>
      <c r="BD1100" s="391"/>
      <c r="BE1100" s="391"/>
      <c r="BF1100" s="391"/>
      <c r="BG1100" s="391"/>
      <c r="BH1100" s="391"/>
      <c r="BI1100" s="391"/>
      <c r="BJ1100" s="391"/>
      <c r="BK1100" s="391"/>
      <c r="BL1100" s="391"/>
      <c r="BM1100" s="391"/>
      <c r="BN1100" s="391"/>
      <c r="BO1100" s="391"/>
      <c r="BP1100" s="391"/>
      <c r="BQ1100" s="391"/>
      <c r="BR1100" s="391"/>
      <c r="BS1100" s="391"/>
      <c r="BT1100" s="391"/>
      <c r="BU1100" s="391"/>
      <c r="BV1100" s="391"/>
      <c r="BW1100" s="391"/>
      <c r="BX1100" s="391"/>
      <c r="BY1100" s="391"/>
    </row>
    <row r="1101" s="211" customFormat="true" ht="17.1" customHeight="true" x14ac:dyDescent="0.2">
      <c r="A1101" s="559"/>
      <c r="B1101" s="549"/>
      <c r="BA1101" s="391"/>
      <c r="BB1101" s="238"/>
      <c r="BC1101" s="391"/>
      <c r="BD1101" s="391"/>
      <c r="BE1101" s="391"/>
      <c r="BF1101" s="391"/>
      <c r="BG1101" s="391"/>
      <c r="BH1101" s="391"/>
      <c r="BI1101" s="391"/>
      <c r="BJ1101" s="391"/>
      <c r="BK1101" s="391"/>
      <c r="BL1101" s="391"/>
      <c r="BM1101" s="391"/>
      <c r="BN1101" s="391"/>
      <c r="BO1101" s="391"/>
      <c r="BP1101" s="391"/>
      <c r="BQ1101" s="391"/>
      <c r="BR1101" s="391"/>
      <c r="BS1101" s="391"/>
      <c r="BT1101" s="391"/>
      <c r="BU1101" s="391"/>
      <c r="BV1101" s="391"/>
      <c r="BW1101" s="391"/>
      <c r="BX1101" s="391"/>
      <c r="BY1101" s="391"/>
    </row>
    <row r="1102" s="211" customFormat="true" ht="15" customHeight="true" x14ac:dyDescent="0.2">
      <c r="BA1102" s="391"/>
      <c r="BB1102" s="238"/>
      <c r="BC1102" s="391"/>
      <c r="BD1102" s="391"/>
      <c r="BE1102" s="391"/>
      <c r="BF1102" s="391"/>
      <c r="BG1102" s="391"/>
      <c r="BH1102" s="391"/>
      <c r="BI1102" s="391"/>
      <c r="BJ1102" s="391"/>
      <c r="BK1102" s="391"/>
      <c r="BL1102" s="391"/>
      <c r="BM1102" s="391"/>
      <c r="BN1102" s="391"/>
      <c r="BO1102" s="391"/>
      <c r="BP1102" s="391"/>
      <c r="BQ1102" s="391"/>
      <c r="BR1102" s="391"/>
      <c r="BS1102" s="391"/>
      <c r="BT1102" s="391"/>
      <c r="BU1102" s="391"/>
      <c r="BV1102" s="391"/>
      <c r="BW1102" s="391"/>
      <c r="BX1102" s="391"/>
      <c r="BY1102" s="391"/>
    </row>
    <row r="1103" s="211" customFormat="true" ht="15" customHeight="true" x14ac:dyDescent="0.2">
      <c r="BA1103" s="391"/>
      <c r="BB1103" s="238"/>
      <c r="BC1103" s="391"/>
      <c r="BD1103" s="391"/>
      <c r="BE1103" s="391"/>
      <c r="BF1103" s="391"/>
      <c r="BG1103" s="391"/>
      <c r="BH1103" s="391"/>
      <c r="BI1103" s="391"/>
      <c r="BJ1103" s="391"/>
      <c r="BK1103" s="391"/>
      <c r="BL1103" s="391"/>
      <c r="BM1103" s="391"/>
      <c r="BN1103" s="391"/>
      <c r="BO1103" s="391"/>
      <c r="BP1103" s="391"/>
      <c r="BQ1103" s="391"/>
      <c r="BR1103" s="391"/>
      <c r="BS1103" s="391"/>
      <c r="BT1103" s="391"/>
      <c r="BU1103" s="391"/>
      <c r="BV1103" s="391"/>
      <c r="BW1103" s="391"/>
      <c r="BX1103" s="391"/>
      <c r="BY1103" s="391"/>
    </row>
    <row r="1104" s="211" customFormat="true" ht="15" customHeight="true" x14ac:dyDescent="0.2">
      <c r="BA1104" s="391"/>
      <c r="BB1104" s="238"/>
      <c r="BC1104" s="391"/>
      <c r="BD1104" s="391"/>
      <c r="BE1104" s="391"/>
      <c r="BF1104" s="391"/>
      <c r="BG1104" s="391"/>
      <c r="BH1104" s="391"/>
      <c r="BI1104" s="391"/>
      <c r="BJ1104" s="391"/>
      <c r="BK1104" s="391"/>
      <c r="BL1104" s="391"/>
      <c r="BM1104" s="391"/>
      <c r="BN1104" s="391"/>
      <c r="BO1104" s="391"/>
      <c r="BP1104" s="391"/>
      <c r="BQ1104" s="391"/>
      <c r="BR1104" s="391"/>
      <c r="BS1104" s="391"/>
      <c r="BT1104" s="391"/>
      <c r="BU1104" s="391"/>
      <c r="BV1104" s="391"/>
      <c r="BW1104" s="391"/>
      <c r="BX1104" s="391"/>
      <c r="BY1104" s="391"/>
    </row>
    <row r="1105" s="211" customFormat="true" ht="15" customHeight="true" x14ac:dyDescent="0.2">
      <c r="BA1105" s="391"/>
      <c r="BB1105" s="238"/>
      <c r="BC1105" s="391"/>
      <c r="BD1105" s="391"/>
      <c r="BE1105" s="391"/>
      <c r="BF1105" s="391"/>
      <c r="BG1105" s="391"/>
      <c r="BH1105" s="391"/>
      <c r="BI1105" s="391"/>
      <c r="BJ1105" s="391"/>
      <c r="BK1105" s="391"/>
      <c r="BL1105" s="391"/>
      <c r="BM1105" s="391"/>
      <c r="BN1105" s="391"/>
      <c r="BO1105" s="391"/>
      <c r="BP1105" s="391"/>
      <c r="BQ1105" s="391"/>
      <c r="BR1105" s="391"/>
      <c r="BS1105" s="391"/>
      <c r="BT1105" s="391"/>
      <c r="BU1105" s="391"/>
      <c r="BV1105" s="391"/>
      <c r="BW1105" s="391"/>
      <c r="BX1105" s="391"/>
      <c r="BY1105" s="391"/>
    </row>
    <row r="1106" s="211" customFormat="true" ht="15" customHeight="true" x14ac:dyDescent="0.2">
      <c r="BA1106" s="391"/>
      <c r="BB1106" s="238"/>
      <c r="BC1106" s="391"/>
      <c r="BD1106" s="391"/>
      <c r="BE1106" s="391"/>
      <c r="BF1106" s="391"/>
      <c r="BG1106" s="391"/>
      <c r="BH1106" s="391"/>
      <c r="BI1106" s="391"/>
      <c r="BJ1106" s="391"/>
      <c r="BK1106" s="391"/>
      <c r="BL1106" s="391"/>
      <c r="BM1106" s="391"/>
      <c r="BN1106" s="391"/>
      <c r="BO1106" s="391"/>
      <c r="BP1106" s="391"/>
      <c r="BQ1106" s="391"/>
      <c r="BR1106" s="391"/>
      <c r="BS1106" s="391"/>
      <c r="BT1106" s="391"/>
      <c r="BU1106" s="391"/>
      <c r="BV1106" s="391"/>
      <c r="BW1106" s="391"/>
      <c r="BX1106" s="391"/>
      <c r="BY1106" s="391"/>
    </row>
    <row r="1107" s="211" customFormat="true" ht="15" customHeight="true" x14ac:dyDescent="0.2">
      <c r="BA1107" s="391"/>
      <c r="BB1107" s="238"/>
      <c r="BC1107" s="391"/>
      <c r="BD1107" s="391"/>
      <c r="BE1107" s="391"/>
      <c r="BF1107" s="391"/>
      <c r="BG1107" s="391"/>
      <c r="BH1107" s="391"/>
      <c r="BI1107" s="391"/>
      <c r="BJ1107" s="391"/>
      <c r="BK1107" s="391"/>
      <c r="BL1107" s="391"/>
      <c r="BM1107" s="391"/>
      <c r="BN1107" s="391"/>
      <c r="BO1107" s="391"/>
      <c r="BP1107" s="391"/>
      <c r="BQ1107" s="391"/>
      <c r="BR1107" s="391"/>
      <c r="BS1107" s="391"/>
      <c r="BT1107" s="391"/>
      <c r="BU1107" s="391"/>
      <c r="BV1107" s="391"/>
      <c r="BW1107" s="391"/>
      <c r="BX1107" s="391"/>
      <c r="BY1107" s="391"/>
    </row>
    <row r="1108" s="211" customFormat="true" ht="15" customHeight="true" x14ac:dyDescent="0.2">
      <c r="BA1108" s="391"/>
      <c r="BB1108" s="238"/>
      <c r="BC1108" s="391"/>
      <c r="BD1108" s="391"/>
      <c r="BE1108" s="391"/>
      <c r="BF1108" s="391"/>
      <c r="BG1108" s="391"/>
      <c r="BH1108" s="391"/>
      <c r="BI1108" s="391"/>
      <c r="BJ1108" s="391"/>
      <c r="BK1108" s="391"/>
      <c r="BL1108" s="391"/>
      <c r="BM1108" s="391"/>
      <c r="BN1108" s="391"/>
      <c r="BO1108" s="391"/>
      <c r="BP1108" s="391"/>
      <c r="BQ1108" s="391"/>
      <c r="BR1108" s="391"/>
      <c r="BS1108" s="391"/>
      <c r="BT1108" s="391"/>
      <c r="BU1108" s="391"/>
      <c r="BV1108" s="391"/>
      <c r="BW1108" s="391"/>
      <c r="BX1108" s="391"/>
      <c r="BY1108" s="391"/>
    </row>
    <row r="1109" s="211" customFormat="true" ht="15" customHeight="true" x14ac:dyDescent="0.2">
      <c r="BA1109" s="391"/>
      <c r="BB1109" s="238"/>
      <c r="BC1109" s="391"/>
      <c r="BD1109" s="391"/>
      <c r="BE1109" s="391"/>
      <c r="BF1109" s="391"/>
      <c r="BG1109" s="391"/>
      <c r="BH1109" s="391"/>
      <c r="BI1109" s="391"/>
      <c r="BJ1109" s="391"/>
      <c r="BK1109" s="391"/>
      <c r="BL1109" s="391"/>
      <c r="BM1109" s="391"/>
      <c r="BN1109" s="391"/>
      <c r="BO1109" s="391"/>
      <c r="BP1109" s="391"/>
      <c r="BQ1109" s="391"/>
      <c r="BR1109" s="391"/>
      <c r="BS1109" s="391"/>
      <c r="BT1109" s="391"/>
      <c r="BU1109" s="391"/>
      <c r="BV1109" s="391"/>
      <c r="BW1109" s="391"/>
      <c r="BX1109" s="391"/>
      <c r="BY1109" s="391"/>
    </row>
    <row r="1110" s="211" customFormat="true" ht="15" customHeight="true" x14ac:dyDescent="0.2">
      <c r="BA1110" s="391"/>
      <c r="BB1110" s="238"/>
      <c r="BC1110" s="391"/>
      <c r="BD1110" s="391"/>
      <c r="BE1110" s="391"/>
      <c r="BF1110" s="391"/>
      <c r="BG1110" s="391"/>
      <c r="BH1110" s="391"/>
      <c r="BI1110" s="391"/>
      <c r="BJ1110" s="391"/>
      <c r="BK1110" s="391"/>
      <c r="BL1110" s="391"/>
      <c r="BM1110" s="391"/>
      <c r="BN1110" s="391"/>
      <c r="BO1110" s="391"/>
      <c r="BP1110" s="391"/>
      <c r="BQ1110" s="391"/>
      <c r="BR1110" s="391"/>
      <c r="BS1110" s="391"/>
      <c r="BT1110" s="391"/>
      <c r="BU1110" s="391"/>
      <c r="BV1110" s="391"/>
      <c r="BW1110" s="391"/>
      <c r="BX1110" s="391"/>
      <c r="BY1110" s="391"/>
    </row>
    <row r="1111" s="211" customFormat="true" ht="15" customHeight="true" x14ac:dyDescent="0.2">
      <c r="BA1111" s="391"/>
      <c r="BB1111" s="238"/>
      <c r="BC1111" s="391"/>
      <c r="BD1111" s="391"/>
      <c r="BE1111" s="391"/>
      <c r="BF1111" s="391"/>
      <c r="BG1111" s="391"/>
      <c r="BH1111" s="391"/>
      <c r="BI1111" s="391"/>
      <c r="BJ1111" s="391"/>
      <c r="BK1111" s="391"/>
      <c r="BL1111" s="391"/>
      <c r="BM1111" s="391"/>
      <c r="BN1111" s="391"/>
      <c r="BO1111" s="391"/>
      <c r="BP1111" s="391"/>
      <c r="BQ1111" s="391"/>
      <c r="BR1111" s="391"/>
      <c r="BS1111" s="391"/>
      <c r="BT1111" s="391"/>
      <c r="BU1111" s="391"/>
      <c r="BV1111" s="391"/>
      <c r="BW1111" s="391"/>
      <c r="BX1111" s="391"/>
      <c r="BY1111" s="391"/>
    </row>
    <row r="1112" s="211" customFormat="true" ht="15" customHeight="true" x14ac:dyDescent="0.2">
      <c r="BA1112" s="391"/>
      <c r="BB1112" s="238"/>
      <c r="BC1112" s="391"/>
      <c r="BD1112" s="391"/>
      <c r="BE1112" s="391"/>
      <c r="BF1112" s="391"/>
      <c r="BG1112" s="391"/>
      <c r="BH1112" s="391"/>
      <c r="BI1112" s="391"/>
      <c r="BJ1112" s="391"/>
      <c r="BK1112" s="391"/>
      <c r="BL1112" s="391"/>
      <c r="BM1112" s="391"/>
      <c r="BN1112" s="391"/>
      <c r="BO1112" s="391"/>
      <c r="BP1112" s="391"/>
      <c r="BQ1112" s="391"/>
      <c r="BR1112" s="391"/>
      <c r="BS1112" s="391"/>
      <c r="BT1112" s="391"/>
      <c r="BU1112" s="391"/>
      <c r="BV1112" s="391"/>
      <c r="BW1112" s="391"/>
      <c r="BX1112" s="391"/>
      <c r="BY1112" s="391"/>
    </row>
    <row r="1113" s="211" customFormat="true" ht="15" customHeight="true" x14ac:dyDescent="0.2">
      <c r="BA1113" s="391"/>
      <c r="BB1113" s="238"/>
      <c r="BC1113" s="391"/>
      <c r="BD1113" s="391"/>
      <c r="BE1113" s="391"/>
      <c r="BF1113" s="391"/>
      <c r="BG1113" s="391"/>
      <c r="BH1113" s="391"/>
      <c r="BI1113" s="391"/>
      <c r="BJ1113" s="391"/>
      <c r="BK1113" s="391"/>
      <c r="BL1113" s="391"/>
      <c r="BM1113" s="391"/>
      <c r="BN1113" s="391"/>
      <c r="BO1113" s="391"/>
      <c r="BP1113" s="391"/>
      <c r="BQ1113" s="391"/>
      <c r="BR1113" s="391"/>
      <c r="BS1113" s="391"/>
      <c r="BT1113" s="391"/>
      <c r="BU1113" s="391"/>
      <c r="BV1113" s="391"/>
      <c r="BW1113" s="391"/>
      <c r="BX1113" s="391"/>
      <c r="BY1113" s="391"/>
    </row>
    <row r="1114" s="211" customFormat="true" ht="17.1" customHeight="true" x14ac:dyDescent="0.2">
      <c r="A1114" s="559"/>
      <c r="B1114" s="549"/>
      <c r="C1114" s="550"/>
      <c r="D1114" s="550"/>
      <c r="E1114" s="550"/>
      <c r="F1114" s="550"/>
      <c r="G1114" s="550"/>
      <c r="H1114" s="550"/>
      <c r="I1114" s="550"/>
      <c r="J1114" s="550"/>
      <c r="K1114" s="550"/>
      <c r="L1114" s="550"/>
      <c r="M1114" s="550"/>
      <c r="N1114" s="550"/>
      <c r="O1114" s="550"/>
      <c r="P1114" s="550"/>
      <c r="Q1114" s="550"/>
      <c r="R1114" s="550"/>
      <c r="S1114" s="550"/>
      <c r="T1114" s="550"/>
      <c r="U1114" s="550"/>
      <c r="V1114" s="550"/>
      <c r="W1114" s="550"/>
      <c r="X1114" s="550"/>
      <c r="Y1114" s="550"/>
      <c r="Z1114" s="550"/>
      <c r="AA1114" s="550"/>
      <c r="AB1114" s="550"/>
      <c r="AC1114" s="550"/>
      <c r="AD1114" s="550"/>
      <c r="AE1114" s="550"/>
      <c r="AF1114" s="550"/>
      <c r="BA1114" s="391"/>
      <c r="BB1114" s="238"/>
      <c r="BC1114" s="391"/>
      <c r="BD1114" s="391"/>
      <c r="BE1114" s="391"/>
      <c r="BF1114" s="391"/>
      <c r="BG1114" s="391"/>
      <c r="BH1114" s="391"/>
      <c r="BI1114" s="391"/>
      <c r="BJ1114" s="391"/>
      <c r="BK1114" s="391"/>
      <c r="BL1114" s="391"/>
      <c r="BM1114" s="391"/>
      <c r="BN1114" s="391"/>
      <c r="BO1114" s="391"/>
      <c r="BP1114" s="391"/>
      <c r="BQ1114" s="391"/>
      <c r="BR1114" s="391"/>
      <c r="BS1114" s="391"/>
      <c r="BT1114" s="391"/>
      <c r="BU1114" s="391"/>
      <c r="BV1114" s="391"/>
      <c r="BW1114" s="391"/>
      <c r="BX1114" s="391"/>
      <c r="BY1114" s="391"/>
    </row>
    <row r="1115" s="211" customFormat="true" ht="17.1" customHeight="true" x14ac:dyDescent="0.2">
      <c r="A1115" s="559"/>
      <c r="B1115" s="549"/>
      <c r="C1115" s="550"/>
      <c r="D1115" s="550"/>
      <c r="E1115" s="550"/>
      <c r="F1115" s="550"/>
      <c r="G1115" s="550"/>
      <c r="H1115" s="550"/>
      <c r="I1115" s="550"/>
      <c r="J1115" s="550"/>
      <c r="K1115" s="550"/>
      <c r="L1115" s="550"/>
      <c r="M1115" s="550"/>
      <c r="N1115" s="550"/>
      <c r="O1115" s="550"/>
      <c r="P1115" s="550"/>
      <c r="Q1115" s="550"/>
      <c r="R1115" s="550"/>
      <c r="S1115" s="550"/>
      <c r="T1115" s="550"/>
      <c r="U1115" s="550"/>
      <c r="V1115" s="550"/>
      <c r="W1115" s="550"/>
      <c r="X1115" s="550"/>
      <c r="Y1115" s="550"/>
      <c r="Z1115" s="550"/>
      <c r="AA1115" s="550"/>
      <c r="AB1115" s="550"/>
      <c r="AC1115" s="550"/>
      <c r="AD1115" s="550"/>
      <c r="AE1115" s="550"/>
      <c r="AF1115" s="550"/>
      <c r="BA1115" s="391"/>
      <c r="BB1115" s="238"/>
      <c r="BC1115" s="391"/>
      <c r="BD1115" s="391"/>
      <c r="BE1115" s="391"/>
      <c r="BF1115" s="391"/>
      <c r="BG1115" s="391"/>
      <c r="BH1115" s="391"/>
      <c r="BI1115" s="391"/>
      <c r="BJ1115" s="391"/>
      <c r="BK1115" s="391"/>
      <c r="BL1115" s="391"/>
      <c r="BM1115" s="391"/>
      <c r="BN1115" s="391"/>
      <c r="BO1115" s="391"/>
      <c r="BP1115" s="391"/>
      <c r="BQ1115" s="391"/>
      <c r="BR1115" s="391"/>
      <c r="BS1115" s="391"/>
      <c r="BT1115" s="391"/>
      <c r="BU1115" s="391"/>
      <c r="BV1115" s="391"/>
      <c r="BW1115" s="391"/>
      <c r="BX1115" s="391"/>
      <c r="BY1115" s="391"/>
    </row>
    <row r="1116" s="211" customFormat="true" ht="17.1" customHeight="true" x14ac:dyDescent="0.2">
      <c r="A1116" s="559"/>
      <c r="B1116" s="549"/>
      <c r="C1116" s="550"/>
      <c r="D1116" s="550"/>
      <c r="E1116" s="550"/>
      <c r="F1116" s="550"/>
      <c r="G1116" s="550"/>
      <c r="H1116" s="550"/>
      <c r="I1116" s="550"/>
      <c r="J1116" s="550"/>
      <c r="K1116" s="550"/>
      <c r="L1116" s="550"/>
      <c r="M1116" s="550"/>
      <c r="N1116" s="550"/>
      <c r="O1116" s="550"/>
      <c r="P1116" s="550"/>
      <c r="Q1116" s="550"/>
      <c r="R1116" s="550"/>
      <c r="S1116" s="550"/>
      <c r="T1116" s="550"/>
      <c r="U1116" s="550"/>
      <c r="V1116" s="550"/>
      <c r="W1116" s="550"/>
      <c r="X1116" s="550"/>
      <c r="Y1116" s="550"/>
      <c r="Z1116" s="550"/>
      <c r="AA1116" s="550"/>
      <c r="AB1116" s="550"/>
      <c r="AC1116" s="550"/>
      <c r="AD1116" s="550"/>
      <c r="AE1116" s="550"/>
      <c r="AF1116" s="550"/>
      <c r="BA1116" s="391"/>
      <c r="BB1116" s="238"/>
      <c r="BC1116" s="391"/>
      <c r="BD1116" s="391"/>
      <c r="BE1116" s="391"/>
      <c r="BF1116" s="391"/>
      <c r="BG1116" s="391"/>
      <c r="BH1116" s="391"/>
      <c r="BI1116" s="391"/>
      <c r="BJ1116" s="391"/>
      <c r="BK1116" s="391"/>
      <c r="BL1116" s="391"/>
      <c r="BM1116" s="391"/>
      <c r="BN1116" s="391"/>
      <c r="BO1116" s="391"/>
      <c r="BP1116" s="391"/>
      <c r="BQ1116" s="391"/>
      <c r="BR1116" s="391"/>
      <c r="BS1116" s="391"/>
      <c r="BT1116" s="391"/>
      <c r="BU1116" s="391"/>
      <c r="BV1116" s="391"/>
      <c r="BW1116" s="391"/>
      <c r="BX1116" s="391"/>
      <c r="BY1116" s="391"/>
    </row>
    <row r="1117" s="211" customFormat="true" ht="17.1" customHeight="true" x14ac:dyDescent="0.2">
      <c r="A1117" s="560"/>
      <c r="B1117" s="551"/>
      <c r="C1117" s="552"/>
      <c r="D1117" s="552"/>
      <c r="E1117" s="552"/>
      <c r="F1117" s="552"/>
      <c r="G1117" s="552"/>
      <c r="H1117" s="552"/>
      <c r="I1117" s="552"/>
      <c r="J1117" s="552"/>
      <c r="K1117" s="552"/>
      <c r="L1117" s="552"/>
      <c r="M1117" s="552"/>
      <c r="N1117" s="552"/>
      <c r="O1117" s="552"/>
      <c r="P1117" s="552"/>
      <c r="Q1117" s="552"/>
      <c r="R1117" s="552"/>
      <c r="S1117" s="552"/>
      <c r="T1117" s="552"/>
      <c r="U1117" s="552"/>
      <c r="V1117" s="552"/>
      <c r="W1117" s="552"/>
      <c r="X1117" s="552"/>
      <c r="Y1117" s="552"/>
      <c r="Z1117" s="552"/>
      <c r="AA1117" s="552"/>
      <c r="AB1117" s="552"/>
      <c r="AC1117" s="552"/>
      <c r="AD1117" s="552"/>
      <c r="AE1117" s="552"/>
      <c r="AF1117" s="552"/>
      <c r="BA1117" s="391"/>
      <c r="BB1117" s="238"/>
      <c r="BC1117" s="391"/>
      <c r="BD1117" s="391"/>
      <c r="BE1117" s="391"/>
      <c r="BF1117" s="391"/>
      <c r="BG1117" s="391"/>
      <c r="BH1117" s="391"/>
      <c r="BI1117" s="391"/>
      <c r="BJ1117" s="391"/>
      <c r="BK1117" s="391"/>
      <c r="BL1117" s="391"/>
      <c r="BM1117" s="391"/>
      <c r="BN1117" s="391"/>
      <c r="BO1117" s="391"/>
      <c r="BP1117" s="391"/>
      <c r="BQ1117" s="391"/>
      <c r="BR1117" s="391"/>
      <c r="BS1117" s="391"/>
      <c r="BT1117" s="391"/>
      <c r="BU1117" s="391"/>
      <c r="BV1117" s="391"/>
      <c r="BW1117" s="391"/>
      <c r="BX1117" s="391"/>
      <c r="BY1117" s="391"/>
    </row>
    <row r="1118" s="211" customFormat="true" ht="15" customHeight="true" x14ac:dyDescent="0.2">
      <c r="BA1118" s="391"/>
      <c r="BB1118" s="238"/>
      <c r="BC1118" s="391"/>
      <c r="BD1118" s="391"/>
      <c r="BE1118" s="391"/>
      <c r="BF1118" s="391"/>
      <c r="BG1118" s="391"/>
      <c r="BH1118" s="391"/>
      <c r="BI1118" s="391"/>
      <c r="BJ1118" s="391"/>
      <c r="BK1118" s="391"/>
      <c r="BL1118" s="391"/>
      <c r="BM1118" s="391"/>
      <c r="BN1118" s="391"/>
      <c r="BO1118" s="391"/>
      <c r="BP1118" s="391"/>
      <c r="BQ1118" s="391"/>
      <c r="BR1118" s="391"/>
      <c r="BS1118" s="391"/>
      <c r="BT1118" s="391"/>
      <c r="BU1118" s="391"/>
      <c r="BV1118" s="391"/>
      <c r="BW1118" s="391"/>
      <c r="BX1118" s="391"/>
      <c r="BY1118" s="391"/>
    </row>
    <row r="1119" s="211" customFormat="true" ht="15" customHeight="true" x14ac:dyDescent="0.2">
      <c r="BA1119" s="391"/>
      <c r="BB1119" s="238"/>
      <c r="BC1119" s="391"/>
      <c r="BD1119" s="391"/>
      <c r="BE1119" s="391"/>
      <c r="BF1119" s="391"/>
      <c r="BG1119" s="391"/>
      <c r="BH1119" s="391"/>
      <c r="BI1119" s="391"/>
      <c r="BJ1119" s="391"/>
      <c r="BK1119" s="391"/>
      <c r="BL1119" s="391"/>
      <c r="BM1119" s="391"/>
      <c r="BN1119" s="391"/>
      <c r="BO1119" s="391"/>
      <c r="BP1119" s="391"/>
      <c r="BQ1119" s="391"/>
      <c r="BR1119" s="391"/>
      <c r="BS1119" s="391"/>
      <c r="BT1119" s="391"/>
      <c r="BU1119" s="391"/>
      <c r="BV1119" s="391"/>
      <c r="BW1119" s="391"/>
      <c r="BX1119" s="391"/>
      <c r="BY1119" s="391"/>
    </row>
    <row r="1120" s="211" customFormat="true" ht="15" customHeight="true" x14ac:dyDescent="0.2">
      <c r="BA1120" s="391"/>
      <c r="BB1120" s="238"/>
      <c r="BC1120" s="391"/>
      <c r="BD1120" s="391"/>
      <c r="BE1120" s="391"/>
      <c r="BF1120" s="391"/>
      <c r="BG1120" s="391"/>
      <c r="BH1120" s="391"/>
      <c r="BI1120" s="391"/>
      <c r="BJ1120" s="391"/>
      <c r="BK1120" s="391"/>
      <c r="BL1120" s="391"/>
      <c r="BM1120" s="391"/>
      <c r="BN1120" s="391"/>
      <c r="BO1120" s="391"/>
      <c r="BP1120" s="391"/>
      <c r="BQ1120" s="391"/>
      <c r="BR1120" s="391"/>
      <c r="BS1120" s="391"/>
      <c r="BT1120" s="391"/>
      <c r="BU1120" s="391"/>
      <c r="BV1120" s="391"/>
      <c r="BW1120" s="391"/>
      <c r="BX1120" s="391"/>
      <c r="BY1120" s="391"/>
    </row>
    <row r="1121" s="211" customFormat="true" ht="15" customHeight="true" x14ac:dyDescent="0.2">
      <c r="BA1121" s="391"/>
      <c r="BB1121" s="238"/>
      <c r="BC1121" s="391"/>
      <c r="BD1121" s="391"/>
      <c r="BE1121" s="391"/>
      <c r="BF1121" s="391"/>
      <c r="BG1121" s="391"/>
      <c r="BH1121" s="391"/>
      <c r="BI1121" s="391"/>
      <c r="BJ1121" s="391"/>
      <c r="BK1121" s="391"/>
      <c r="BL1121" s="391"/>
      <c r="BM1121" s="391"/>
      <c r="BN1121" s="391"/>
      <c r="BO1121" s="391"/>
      <c r="BP1121" s="391"/>
      <c r="BQ1121" s="391"/>
      <c r="BR1121" s="391"/>
      <c r="BS1121" s="391"/>
      <c r="BT1121" s="391"/>
      <c r="BU1121" s="391"/>
      <c r="BV1121" s="391"/>
      <c r="BW1121" s="391"/>
      <c r="BX1121" s="391"/>
      <c r="BY1121" s="391"/>
    </row>
    <row r="1122" s="211" customFormat="true" ht="15" customHeight="true" x14ac:dyDescent="0.2">
      <c r="BA1122" s="391"/>
      <c r="BB1122" s="238"/>
      <c r="BC1122" s="391"/>
      <c r="BD1122" s="391"/>
      <c r="BE1122" s="391"/>
      <c r="BF1122" s="391"/>
      <c r="BG1122" s="391"/>
      <c r="BH1122" s="391"/>
      <c r="BI1122" s="391"/>
      <c r="BJ1122" s="391"/>
      <c r="BK1122" s="391"/>
      <c r="BL1122" s="391"/>
      <c r="BM1122" s="391"/>
      <c r="BN1122" s="391"/>
      <c r="BO1122" s="391"/>
      <c r="BP1122" s="391"/>
      <c r="BQ1122" s="391"/>
      <c r="BR1122" s="391"/>
      <c r="BS1122" s="391"/>
      <c r="BT1122" s="391"/>
      <c r="BU1122" s="391"/>
      <c r="BV1122" s="391"/>
      <c r="BW1122" s="391"/>
      <c r="BX1122" s="391"/>
      <c r="BY1122" s="391"/>
    </row>
    <row r="1123" s="211" customFormat="true" ht="15" customHeight="true" x14ac:dyDescent="0.2">
      <c r="BA1123" s="391"/>
      <c r="BB1123" s="238"/>
      <c r="BC1123" s="391"/>
      <c r="BD1123" s="391"/>
      <c r="BE1123" s="391"/>
      <c r="BF1123" s="391"/>
      <c r="BG1123" s="391"/>
      <c r="BH1123" s="391"/>
      <c r="BI1123" s="391"/>
      <c r="BJ1123" s="391"/>
      <c r="BK1123" s="391"/>
      <c r="BL1123" s="391"/>
      <c r="BM1123" s="391"/>
      <c r="BN1123" s="391"/>
      <c r="BO1123" s="391"/>
      <c r="BP1123" s="391"/>
      <c r="BQ1123" s="391"/>
      <c r="BR1123" s="391"/>
      <c r="BS1123" s="391"/>
      <c r="BT1123" s="391"/>
      <c r="BU1123" s="391"/>
      <c r="BV1123" s="391"/>
      <c r="BW1123" s="391"/>
      <c r="BX1123" s="391"/>
      <c r="BY1123" s="391"/>
    </row>
    <row r="1124" s="211" customFormat="true" ht="15" customHeight="true" x14ac:dyDescent="0.2">
      <c r="BA1124" s="391"/>
      <c r="BB1124" s="238"/>
      <c r="BC1124" s="391"/>
      <c r="BD1124" s="391"/>
      <c r="BE1124" s="391"/>
      <c r="BF1124" s="391"/>
      <c r="BG1124" s="391"/>
      <c r="BH1124" s="391"/>
      <c r="BI1124" s="391"/>
      <c r="BJ1124" s="391"/>
      <c r="BK1124" s="391"/>
      <c r="BL1124" s="391"/>
      <c r="BM1124" s="391"/>
      <c r="BN1124" s="391"/>
      <c r="BO1124" s="391"/>
      <c r="BP1124" s="391"/>
      <c r="BQ1124" s="391"/>
      <c r="BR1124" s="391"/>
      <c r="BS1124" s="391"/>
      <c r="BT1124" s="391"/>
      <c r="BU1124" s="391"/>
      <c r="BV1124" s="391"/>
      <c r="BW1124" s="391"/>
      <c r="BX1124" s="391"/>
      <c r="BY1124" s="391"/>
    </row>
    <row r="1125" s="211" customFormat="true" ht="15" customHeight="true" x14ac:dyDescent="0.2">
      <c r="BA1125" s="391"/>
      <c r="BB1125" s="238"/>
      <c r="BC1125" s="391"/>
      <c r="BD1125" s="391"/>
      <c r="BE1125" s="391"/>
      <c r="BF1125" s="391"/>
      <c r="BG1125" s="391"/>
      <c r="BH1125" s="391"/>
      <c r="BI1125" s="391"/>
      <c r="BJ1125" s="391"/>
      <c r="BK1125" s="391"/>
      <c r="BL1125" s="391"/>
      <c r="BM1125" s="391"/>
      <c r="BN1125" s="391"/>
      <c r="BO1125" s="391"/>
      <c r="BP1125" s="391"/>
      <c r="BQ1125" s="391"/>
      <c r="BR1125" s="391"/>
      <c r="BS1125" s="391"/>
      <c r="BT1125" s="391"/>
      <c r="BU1125" s="391"/>
      <c r="BV1125" s="391"/>
      <c r="BW1125" s="391"/>
      <c r="BX1125" s="391"/>
      <c r="BY1125" s="391"/>
    </row>
    <row r="1126" s="211" customFormat="true" ht="15" customHeight="true" x14ac:dyDescent="0.2">
      <c r="BA1126" s="391"/>
      <c r="BB1126" s="238"/>
      <c r="BC1126" s="391"/>
      <c r="BD1126" s="391"/>
      <c r="BE1126" s="391"/>
      <c r="BF1126" s="391"/>
      <c r="BG1126" s="391"/>
      <c r="BH1126" s="391"/>
      <c r="BI1126" s="391"/>
      <c r="BJ1126" s="391"/>
      <c r="BK1126" s="391"/>
      <c r="BL1126" s="391"/>
      <c r="BM1126" s="391"/>
      <c r="BN1126" s="391"/>
      <c r="BO1126" s="391"/>
      <c r="BP1126" s="391"/>
      <c r="BQ1126" s="391"/>
      <c r="BR1126" s="391"/>
      <c r="BS1126" s="391"/>
      <c r="BT1126" s="391"/>
      <c r="BU1126" s="391"/>
      <c r="BV1126" s="391"/>
      <c r="BW1126" s="391"/>
      <c r="BX1126" s="391"/>
      <c r="BY1126" s="391"/>
    </row>
    <row r="1127" s="211" customFormat="true" ht="15" customHeight="true" x14ac:dyDescent="0.2">
      <c r="BA1127" s="391"/>
      <c r="BB1127" s="238"/>
      <c r="BC1127" s="391"/>
      <c r="BD1127" s="391"/>
      <c r="BE1127" s="391"/>
      <c r="BF1127" s="391"/>
      <c r="BG1127" s="391"/>
      <c r="BH1127" s="391"/>
      <c r="BI1127" s="391"/>
      <c r="BJ1127" s="391"/>
      <c r="BK1127" s="391"/>
      <c r="BL1127" s="391"/>
      <c r="BM1127" s="391"/>
      <c r="BN1127" s="391"/>
      <c r="BO1127" s="391"/>
      <c r="BP1127" s="391"/>
      <c r="BQ1127" s="391"/>
      <c r="BR1127" s="391"/>
      <c r="BS1127" s="391"/>
      <c r="BT1127" s="391"/>
      <c r="BU1127" s="391"/>
      <c r="BV1127" s="391"/>
      <c r="BW1127" s="391"/>
      <c r="BX1127" s="391"/>
      <c r="BY1127" s="391"/>
    </row>
    <row r="1128" s="211" customFormat="true" ht="15" customHeight="true" x14ac:dyDescent="0.2">
      <c r="BA1128" s="391"/>
      <c r="BB1128" s="238"/>
      <c r="BC1128" s="391"/>
      <c r="BD1128" s="391"/>
      <c r="BE1128" s="391"/>
      <c r="BF1128" s="391"/>
      <c r="BG1128" s="391"/>
      <c r="BH1128" s="391"/>
      <c r="BI1128" s="391"/>
      <c r="BJ1128" s="391"/>
      <c r="BK1128" s="391"/>
      <c r="BL1128" s="391"/>
      <c r="BM1128" s="391"/>
      <c r="BN1128" s="391"/>
      <c r="BO1128" s="391"/>
      <c r="BP1128" s="391"/>
      <c r="BQ1128" s="391"/>
      <c r="BR1128" s="391"/>
      <c r="BS1128" s="391"/>
      <c r="BT1128" s="391"/>
      <c r="BU1128" s="391"/>
      <c r="BV1128" s="391"/>
      <c r="BW1128" s="391"/>
      <c r="BX1128" s="391"/>
      <c r="BY1128" s="391"/>
    </row>
    <row r="1129" s="211" customFormat="true" ht="15" customHeight="true" x14ac:dyDescent="0.2">
      <c r="BA1129" s="391"/>
      <c r="BB1129" s="238"/>
      <c r="BC1129" s="391"/>
      <c r="BD1129" s="391"/>
      <c r="BE1129" s="391"/>
      <c r="BF1129" s="391"/>
      <c r="BG1129" s="391"/>
      <c r="BH1129" s="391"/>
      <c r="BI1129" s="391"/>
      <c r="BJ1129" s="391"/>
      <c r="BK1129" s="391"/>
      <c r="BL1129" s="391"/>
      <c r="BM1129" s="391"/>
      <c r="BN1129" s="391"/>
      <c r="BO1129" s="391"/>
      <c r="BP1129" s="391"/>
      <c r="BQ1129" s="391"/>
      <c r="BR1129" s="391"/>
      <c r="BS1129" s="391"/>
      <c r="BT1129" s="391"/>
      <c r="BU1129" s="391"/>
      <c r="BV1129" s="391"/>
      <c r="BW1129" s="391"/>
      <c r="BX1129" s="391"/>
      <c r="BY1129" s="391"/>
    </row>
    <row r="1130" s="211" customFormat="true" ht="15" customHeight="true" x14ac:dyDescent="0.2">
      <c r="BA1130" s="391"/>
      <c r="BB1130" s="238"/>
      <c r="BC1130" s="391"/>
      <c r="BD1130" s="391"/>
      <c r="BE1130" s="391"/>
      <c r="BF1130" s="391"/>
      <c r="BG1130" s="391"/>
      <c r="BH1130" s="391"/>
      <c r="BI1130" s="391"/>
      <c r="BJ1130" s="391"/>
      <c r="BK1130" s="391"/>
      <c r="BL1130" s="391"/>
      <c r="BM1130" s="391"/>
      <c r="BN1130" s="391"/>
      <c r="BO1130" s="391"/>
      <c r="BP1130" s="391"/>
      <c r="BQ1130" s="391"/>
      <c r="BR1130" s="391"/>
      <c r="BS1130" s="391"/>
      <c r="BT1130" s="391"/>
      <c r="BU1130" s="391"/>
      <c r="BV1130" s="391"/>
      <c r="BW1130" s="391"/>
      <c r="BX1130" s="391"/>
      <c r="BY1130" s="391"/>
    </row>
    <row r="1131" s="211" customFormat="true" ht="15" customHeight="true" x14ac:dyDescent="0.2">
      <c r="BA1131" s="391"/>
      <c r="BB1131" s="238"/>
      <c r="BC1131" s="391"/>
      <c r="BD1131" s="391"/>
      <c r="BE1131" s="391"/>
      <c r="BF1131" s="391"/>
      <c r="BG1131" s="391"/>
      <c r="BH1131" s="391"/>
      <c r="BI1131" s="391"/>
      <c r="BJ1131" s="391"/>
      <c r="BK1131" s="391"/>
      <c r="BL1131" s="391"/>
      <c r="BM1131" s="391"/>
      <c r="BN1131" s="391"/>
      <c r="BO1131" s="391"/>
      <c r="BP1131" s="391"/>
      <c r="BQ1131" s="391"/>
      <c r="BR1131" s="391"/>
      <c r="BS1131" s="391"/>
      <c r="BT1131" s="391"/>
      <c r="BU1131" s="391"/>
      <c r="BV1131" s="391"/>
      <c r="BW1131" s="391"/>
      <c r="BX1131" s="391"/>
      <c r="BY1131" s="391"/>
    </row>
    <row r="1132" s="211" customFormat="true" ht="15" customHeight="true" x14ac:dyDescent="0.2">
      <c r="BA1132" s="391"/>
      <c r="BB1132" s="238"/>
      <c r="BC1132" s="391"/>
      <c r="BD1132" s="391"/>
      <c r="BE1132" s="391"/>
      <c r="BF1132" s="391"/>
      <c r="BG1132" s="391"/>
      <c r="BH1132" s="391"/>
      <c r="BI1132" s="391"/>
      <c r="BJ1132" s="391"/>
      <c r="BK1132" s="391"/>
      <c r="BL1132" s="391"/>
      <c r="BM1132" s="391"/>
      <c r="BN1132" s="391"/>
      <c r="BO1132" s="391"/>
      <c r="BP1132" s="391"/>
      <c r="BQ1132" s="391"/>
      <c r="BR1132" s="391"/>
      <c r="BS1132" s="391"/>
      <c r="BT1132" s="391"/>
      <c r="BU1132" s="391"/>
      <c r="BV1132" s="391"/>
      <c r="BW1132" s="391"/>
      <c r="BX1132" s="391"/>
      <c r="BY1132" s="391"/>
    </row>
    <row r="1133" s="211" customFormat="true" ht="15" customHeight="true" x14ac:dyDescent="0.2">
      <c r="BA1133" s="391"/>
      <c r="BB1133" s="238"/>
      <c r="BC1133" s="391"/>
      <c r="BD1133" s="391"/>
      <c r="BE1133" s="391"/>
      <c r="BF1133" s="391"/>
      <c r="BG1133" s="391"/>
      <c r="BH1133" s="391"/>
      <c r="BI1133" s="391"/>
      <c r="BJ1133" s="391"/>
      <c r="BK1133" s="391"/>
      <c r="BL1133" s="391"/>
      <c r="BM1133" s="391"/>
      <c r="BN1133" s="391"/>
      <c r="BO1133" s="391"/>
      <c r="BP1133" s="391"/>
      <c r="BQ1133" s="391"/>
      <c r="BR1133" s="391"/>
      <c r="BS1133" s="391"/>
      <c r="BT1133" s="391"/>
      <c r="BU1133" s="391"/>
      <c r="BV1133" s="391"/>
      <c r="BW1133" s="391"/>
      <c r="BX1133" s="391"/>
      <c r="BY1133" s="391"/>
    </row>
    <row r="1134" s="211" customFormat="true" ht="15" customHeight="true" x14ac:dyDescent="0.2">
      <c r="BA1134" s="391"/>
      <c r="BB1134" s="238"/>
      <c r="BC1134" s="391"/>
      <c r="BD1134" s="391"/>
      <c r="BE1134" s="391"/>
      <c r="BF1134" s="391"/>
      <c r="BG1134" s="391"/>
      <c r="BH1134" s="391"/>
      <c r="BI1134" s="391"/>
      <c r="BJ1134" s="391"/>
      <c r="BK1134" s="391"/>
      <c r="BL1134" s="391"/>
      <c r="BM1134" s="391"/>
      <c r="BN1134" s="391"/>
      <c r="BO1134" s="391"/>
      <c r="BP1134" s="391"/>
      <c r="BQ1134" s="391"/>
      <c r="BR1134" s="391"/>
      <c r="BS1134" s="391"/>
      <c r="BT1134" s="391"/>
      <c r="BU1134" s="391"/>
      <c r="BV1134" s="391"/>
      <c r="BW1134" s="391"/>
      <c r="BX1134" s="391"/>
      <c r="BY1134" s="391"/>
    </row>
    <row r="1135" s="211" customFormat="true" ht="15" customHeight="true" x14ac:dyDescent="0.2">
      <c r="BA1135" s="391"/>
      <c r="BB1135" s="238"/>
      <c r="BC1135" s="391"/>
      <c r="BD1135" s="391"/>
      <c r="BE1135" s="391"/>
      <c r="BF1135" s="391"/>
      <c r="BG1135" s="391"/>
      <c r="BH1135" s="391"/>
      <c r="BI1135" s="391"/>
      <c r="BJ1135" s="391"/>
      <c r="BK1135" s="391"/>
      <c r="BL1135" s="391"/>
      <c r="BM1135" s="391"/>
      <c r="BN1135" s="391"/>
      <c r="BO1135" s="391"/>
      <c r="BP1135" s="391"/>
      <c r="BQ1135" s="391"/>
      <c r="BR1135" s="391"/>
      <c r="BS1135" s="391"/>
      <c r="BT1135" s="391"/>
      <c r="BU1135" s="391"/>
      <c r="BV1135" s="391"/>
      <c r="BW1135" s="391"/>
      <c r="BX1135" s="391"/>
      <c r="BY1135" s="391"/>
    </row>
    <row r="1136" s="211" customFormat="true" ht="15" customHeight="true" x14ac:dyDescent="0.2">
      <c r="BA1136" s="391"/>
      <c r="BB1136" s="238"/>
      <c r="BC1136" s="391"/>
      <c r="BD1136" s="391"/>
      <c r="BE1136" s="391"/>
      <c r="BF1136" s="391"/>
      <c r="BG1136" s="391"/>
      <c r="BH1136" s="391"/>
      <c r="BI1136" s="391"/>
      <c r="BJ1136" s="391"/>
      <c r="BK1136" s="391"/>
      <c r="BL1136" s="391"/>
      <c r="BM1136" s="391"/>
      <c r="BN1136" s="391"/>
      <c r="BO1136" s="391"/>
      <c r="BP1136" s="391"/>
      <c r="BQ1136" s="391"/>
      <c r="BR1136" s="391"/>
      <c r="BS1136" s="391"/>
      <c r="BT1136" s="391"/>
      <c r="BU1136" s="391"/>
      <c r="BV1136" s="391"/>
      <c r="BW1136" s="391"/>
      <c r="BX1136" s="391"/>
      <c r="BY1136" s="391"/>
    </row>
    <row r="1137" s="211" customFormat="true" ht="15" customHeight="true" x14ac:dyDescent="0.2">
      <c r="BA1137" s="391"/>
      <c r="BB1137" s="238"/>
      <c r="BC1137" s="391"/>
      <c r="BD1137" s="391"/>
      <c r="BE1137" s="391"/>
      <c r="BF1137" s="391"/>
      <c r="BG1137" s="391"/>
      <c r="BH1137" s="391"/>
      <c r="BI1137" s="391"/>
      <c r="BJ1137" s="391"/>
      <c r="BK1137" s="391"/>
      <c r="BL1137" s="391"/>
      <c r="BM1137" s="391"/>
      <c r="BN1137" s="391"/>
      <c r="BO1137" s="391"/>
      <c r="BP1137" s="391"/>
      <c r="BQ1137" s="391"/>
      <c r="BR1137" s="391"/>
      <c r="BS1137" s="391"/>
      <c r="BT1137" s="391"/>
      <c r="BU1137" s="391"/>
      <c r="BV1137" s="391"/>
      <c r="BW1137" s="391"/>
      <c r="BX1137" s="391"/>
      <c r="BY1137" s="391"/>
    </row>
    <row r="1138" s="211" customFormat="true" ht="15" customHeight="true" x14ac:dyDescent="0.2">
      <c r="BA1138" s="391"/>
      <c r="BB1138" s="238"/>
      <c r="BC1138" s="391"/>
      <c r="BD1138" s="391"/>
      <c r="BE1138" s="391"/>
      <c r="BF1138" s="391"/>
      <c r="BG1138" s="391"/>
      <c r="BH1138" s="391"/>
      <c r="BI1138" s="391"/>
      <c r="BJ1138" s="391"/>
      <c r="BK1138" s="391"/>
      <c r="BL1138" s="391"/>
      <c r="BM1138" s="391"/>
      <c r="BN1138" s="391"/>
      <c r="BO1138" s="391"/>
      <c r="BP1138" s="391"/>
      <c r="BQ1138" s="391"/>
      <c r="BR1138" s="391"/>
      <c r="BS1138" s="391"/>
      <c r="BT1138" s="391"/>
      <c r="BU1138" s="391"/>
      <c r="BV1138" s="391"/>
      <c r="BW1138" s="391"/>
      <c r="BX1138" s="391"/>
      <c r="BY1138" s="391"/>
    </row>
    <row r="1139" s="211" customFormat="true" ht="15" customHeight="true" x14ac:dyDescent="0.2">
      <c r="BA1139" s="391"/>
      <c r="BB1139" s="238"/>
      <c r="BC1139" s="391"/>
      <c r="BD1139" s="391"/>
      <c r="BE1139" s="391"/>
      <c r="BF1139" s="391"/>
      <c r="BG1139" s="391"/>
      <c r="BH1139" s="391"/>
      <c r="BI1139" s="391"/>
      <c r="BJ1139" s="391"/>
      <c r="BK1139" s="391"/>
      <c r="BL1139" s="391"/>
      <c r="BM1139" s="391"/>
      <c r="BN1139" s="391"/>
      <c r="BO1139" s="391"/>
      <c r="BP1139" s="391"/>
      <c r="BQ1139" s="391"/>
      <c r="BR1139" s="391"/>
      <c r="BS1139" s="391"/>
      <c r="BT1139" s="391"/>
      <c r="BU1139" s="391"/>
      <c r="BV1139" s="391"/>
      <c r="BW1139" s="391"/>
      <c r="BX1139" s="391"/>
      <c r="BY1139" s="391"/>
    </row>
    <row r="1140" s="211" customFormat="true" ht="15" customHeight="true" x14ac:dyDescent="0.2">
      <c r="BA1140" s="391"/>
      <c r="BB1140" s="238"/>
      <c r="BC1140" s="391"/>
      <c r="BD1140" s="391"/>
      <c r="BE1140" s="391"/>
      <c r="BF1140" s="391"/>
      <c r="BG1140" s="391"/>
      <c r="BH1140" s="391"/>
      <c r="BI1140" s="391"/>
      <c r="BJ1140" s="391"/>
      <c r="BK1140" s="391"/>
      <c r="BL1140" s="391"/>
      <c r="BM1140" s="391"/>
      <c r="BN1140" s="391"/>
      <c r="BO1140" s="391"/>
      <c r="BP1140" s="391"/>
      <c r="BQ1140" s="391"/>
      <c r="BR1140" s="391"/>
      <c r="BS1140" s="391"/>
      <c r="BT1140" s="391"/>
      <c r="BU1140" s="391"/>
      <c r="BV1140" s="391"/>
      <c r="BW1140" s="391"/>
      <c r="BX1140" s="391"/>
      <c r="BY1140" s="391"/>
    </row>
    <row r="1141" s="211" customFormat="true" ht="15" customHeight="true" x14ac:dyDescent="0.2">
      <c r="BA1141" s="391"/>
      <c r="BB1141" s="238"/>
      <c r="BC1141" s="391"/>
      <c r="BD1141" s="391"/>
      <c r="BE1141" s="391"/>
      <c r="BF1141" s="391"/>
      <c r="BG1141" s="391"/>
      <c r="BH1141" s="391"/>
      <c r="BI1141" s="391"/>
      <c r="BJ1141" s="391"/>
      <c r="BK1141" s="391"/>
      <c r="BL1141" s="391"/>
      <c r="BM1141" s="391"/>
      <c r="BN1141" s="391"/>
      <c r="BO1141" s="391"/>
      <c r="BP1141" s="391"/>
      <c r="BQ1141" s="391"/>
      <c r="BR1141" s="391"/>
      <c r="BS1141" s="391"/>
      <c r="BT1141" s="391"/>
      <c r="BU1141" s="391"/>
      <c r="BV1141" s="391"/>
      <c r="BW1141" s="391"/>
      <c r="BX1141" s="391"/>
      <c r="BY1141" s="391"/>
    </row>
    <row r="1142" s="211" customFormat="true" ht="15" customHeight="true" x14ac:dyDescent="0.2">
      <c r="BA1142" s="391"/>
      <c r="BB1142" s="238"/>
      <c r="BC1142" s="391"/>
      <c r="BD1142" s="391"/>
      <c r="BE1142" s="391"/>
      <c r="BF1142" s="391"/>
      <c r="BG1142" s="391"/>
      <c r="BH1142" s="391"/>
      <c r="BI1142" s="391"/>
      <c r="BJ1142" s="391"/>
      <c r="BK1142" s="391"/>
      <c r="BL1142" s="391"/>
      <c r="BM1142" s="391"/>
      <c r="BN1142" s="391"/>
      <c r="BO1142" s="391"/>
      <c r="BP1142" s="391"/>
      <c r="BQ1142" s="391"/>
      <c r="BR1142" s="391"/>
      <c r="BS1142" s="391"/>
      <c r="BT1142" s="391"/>
      <c r="BU1142" s="391"/>
      <c r="BV1142" s="391"/>
      <c r="BW1142" s="391"/>
      <c r="BX1142" s="391"/>
      <c r="BY1142" s="391"/>
    </row>
    <row r="1143" s="211" customFormat="true" ht="15" customHeight="true" x14ac:dyDescent="0.2">
      <c r="BA1143" s="391"/>
      <c r="BB1143" s="238"/>
      <c r="BC1143" s="391"/>
      <c r="BD1143" s="391"/>
      <c r="BE1143" s="391"/>
      <c r="BF1143" s="391"/>
      <c r="BG1143" s="391"/>
      <c r="BH1143" s="391"/>
      <c r="BI1143" s="391"/>
      <c r="BJ1143" s="391"/>
      <c r="BK1143" s="391"/>
      <c r="BL1143" s="391"/>
      <c r="BM1143" s="391"/>
      <c r="BN1143" s="391"/>
      <c r="BO1143" s="391"/>
      <c r="BP1143" s="391"/>
      <c r="BQ1143" s="391"/>
      <c r="BR1143" s="391"/>
      <c r="BS1143" s="391"/>
      <c r="BT1143" s="391"/>
      <c r="BU1143" s="391"/>
      <c r="BV1143" s="391"/>
      <c r="BW1143" s="391"/>
      <c r="BX1143" s="391"/>
      <c r="BY1143" s="391"/>
    </row>
    <row r="1144" s="211" customFormat="true" ht="15" customHeight="true" x14ac:dyDescent="0.2">
      <c r="BA1144" s="391"/>
      <c r="BB1144" s="238"/>
      <c r="BC1144" s="391"/>
      <c r="BD1144" s="391"/>
      <c r="BE1144" s="391"/>
      <c r="BF1144" s="391"/>
      <c r="BG1144" s="391"/>
      <c r="BH1144" s="391"/>
      <c r="BI1144" s="391"/>
      <c r="BJ1144" s="391"/>
      <c r="BK1144" s="391"/>
      <c r="BL1144" s="391"/>
      <c r="BM1144" s="391"/>
      <c r="BN1144" s="391"/>
      <c r="BO1144" s="391"/>
      <c r="BP1144" s="391"/>
      <c r="BQ1144" s="391"/>
      <c r="BR1144" s="391"/>
      <c r="BS1144" s="391"/>
      <c r="BT1144" s="391"/>
      <c r="BU1144" s="391"/>
      <c r="BV1144" s="391"/>
      <c r="BW1144" s="391"/>
      <c r="BX1144" s="391"/>
      <c r="BY1144" s="391"/>
    </row>
    <row r="1145" s="211" customFormat="true" ht="15" customHeight="true" x14ac:dyDescent="0.2">
      <c r="BA1145" s="391"/>
      <c r="BB1145" s="238"/>
      <c r="BC1145" s="391"/>
      <c r="BD1145" s="391"/>
      <c r="BE1145" s="391"/>
      <c r="BF1145" s="391"/>
      <c r="BG1145" s="391"/>
      <c r="BH1145" s="391"/>
      <c r="BI1145" s="391"/>
      <c r="BJ1145" s="391"/>
      <c r="BK1145" s="391"/>
      <c r="BL1145" s="391"/>
      <c r="BM1145" s="391"/>
      <c r="BN1145" s="391"/>
      <c r="BO1145" s="391"/>
      <c r="BP1145" s="391"/>
      <c r="BQ1145" s="391"/>
      <c r="BR1145" s="391"/>
      <c r="BS1145" s="391"/>
      <c r="BT1145" s="391"/>
      <c r="BU1145" s="391"/>
      <c r="BV1145" s="391"/>
      <c r="BW1145" s="391"/>
      <c r="BX1145" s="391"/>
      <c r="BY1145" s="391"/>
    </row>
    <row r="1146" s="211" customFormat="true" ht="15" customHeight="true" x14ac:dyDescent="0.2">
      <c r="BA1146" s="391"/>
      <c r="BB1146" s="238"/>
      <c r="BC1146" s="391"/>
      <c r="BD1146" s="391"/>
      <c r="BE1146" s="391"/>
      <c r="BF1146" s="391"/>
      <c r="BG1146" s="391"/>
      <c r="BH1146" s="391"/>
      <c r="BI1146" s="391"/>
      <c r="BJ1146" s="391"/>
      <c r="BK1146" s="391"/>
      <c r="BL1146" s="391"/>
      <c r="BM1146" s="391"/>
      <c r="BN1146" s="391"/>
      <c r="BO1146" s="391"/>
      <c r="BP1146" s="391"/>
      <c r="BQ1146" s="391"/>
      <c r="BR1146" s="391"/>
      <c r="BS1146" s="391"/>
      <c r="BT1146" s="391"/>
      <c r="BU1146" s="391"/>
      <c r="BV1146" s="391"/>
      <c r="BW1146" s="391"/>
      <c r="BX1146" s="391"/>
      <c r="BY1146" s="391"/>
    </row>
    <row r="1147" s="211" customFormat="true" ht="15" customHeight="true" x14ac:dyDescent="0.2">
      <c r="BA1147" s="391"/>
      <c r="BB1147" s="238"/>
      <c r="BC1147" s="391"/>
      <c r="BD1147" s="391"/>
      <c r="BE1147" s="391"/>
      <c r="BF1147" s="391"/>
      <c r="BG1147" s="391"/>
      <c r="BH1147" s="391"/>
      <c r="BI1147" s="391"/>
      <c r="BJ1147" s="391"/>
      <c r="BK1147" s="391"/>
      <c r="BL1147" s="391"/>
      <c r="BM1147" s="391"/>
      <c r="BN1147" s="391"/>
      <c r="BO1147" s="391"/>
      <c r="BP1147" s="391"/>
      <c r="BQ1147" s="391"/>
      <c r="BR1147" s="391"/>
      <c r="BS1147" s="391"/>
      <c r="BT1147" s="391"/>
      <c r="BU1147" s="391"/>
      <c r="BV1147" s="391"/>
      <c r="BW1147" s="391"/>
      <c r="BX1147" s="391"/>
      <c r="BY1147" s="391"/>
    </row>
    <row r="1148" s="211" customFormat="true" ht="15" customHeight="true" x14ac:dyDescent="0.2">
      <c r="BA1148" s="391"/>
      <c r="BB1148" s="238"/>
      <c r="BC1148" s="391"/>
      <c r="BD1148" s="391"/>
      <c r="BE1148" s="391"/>
      <c r="BF1148" s="391"/>
      <c r="BG1148" s="391"/>
      <c r="BH1148" s="391"/>
      <c r="BI1148" s="391"/>
      <c r="BJ1148" s="391"/>
      <c r="BK1148" s="391"/>
      <c r="BL1148" s="391"/>
      <c r="BM1148" s="391"/>
      <c r="BN1148" s="391"/>
      <c r="BO1148" s="391"/>
      <c r="BP1148" s="391"/>
      <c r="BQ1148" s="391"/>
      <c r="BR1148" s="391"/>
      <c r="BS1148" s="391"/>
      <c r="BT1148" s="391"/>
      <c r="BU1148" s="391"/>
      <c r="BV1148" s="391"/>
      <c r="BW1148" s="391"/>
      <c r="BX1148" s="391"/>
      <c r="BY1148" s="391"/>
    </row>
    <row r="1149" s="211" customFormat="true" ht="15" customHeight="true" x14ac:dyDescent="0.2">
      <c r="BA1149" s="391"/>
      <c r="BB1149" s="238"/>
      <c r="BC1149" s="391"/>
      <c r="BD1149" s="391"/>
      <c r="BE1149" s="391"/>
      <c r="BF1149" s="391"/>
      <c r="BG1149" s="391"/>
      <c r="BH1149" s="391"/>
      <c r="BI1149" s="391"/>
      <c r="BJ1149" s="391"/>
      <c r="BK1149" s="391"/>
      <c r="BL1149" s="391"/>
      <c r="BM1149" s="391"/>
      <c r="BN1149" s="391"/>
      <c r="BO1149" s="391"/>
      <c r="BP1149" s="391"/>
      <c r="BQ1149" s="391"/>
      <c r="BR1149" s="391"/>
      <c r="BS1149" s="391"/>
      <c r="BT1149" s="391"/>
      <c r="BU1149" s="391"/>
      <c r="BV1149" s="391"/>
      <c r="BW1149" s="391"/>
      <c r="BX1149" s="391"/>
      <c r="BY1149" s="391"/>
    </row>
    <row r="1150" s="211" customFormat="true" ht="15" customHeight="true" x14ac:dyDescent="0.2">
      <c r="BA1150" s="391"/>
      <c r="BB1150" s="238"/>
      <c r="BC1150" s="391"/>
      <c r="BD1150" s="391"/>
      <c r="BE1150" s="391"/>
      <c r="BF1150" s="391"/>
      <c r="BG1150" s="391"/>
      <c r="BH1150" s="391"/>
      <c r="BI1150" s="391"/>
      <c r="BJ1150" s="391"/>
      <c r="BK1150" s="391"/>
      <c r="BL1150" s="391"/>
      <c r="BM1150" s="391"/>
      <c r="BN1150" s="391"/>
      <c r="BO1150" s="391"/>
      <c r="BP1150" s="391"/>
      <c r="BQ1150" s="391"/>
      <c r="BR1150" s="391"/>
      <c r="BS1150" s="391"/>
      <c r="BT1150" s="391"/>
      <c r="BU1150" s="391"/>
      <c r="BV1150" s="391"/>
      <c r="BW1150" s="391"/>
      <c r="BX1150" s="391"/>
      <c r="BY1150" s="391"/>
    </row>
    <row r="1151" s="211" customFormat="true" ht="15" customHeight="true" x14ac:dyDescent="0.2">
      <c r="BA1151" s="391"/>
      <c r="BB1151" s="238"/>
      <c r="BC1151" s="391"/>
      <c r="BD1151" s="391"/>
      <c r="BE1151" s="391"/>
      <c r="BF1151" s="391"/>
      <c r="BG1151" s="391"/>
      <c r="BH1151" s="391"/>
      <c r="BI1151" s="391"/>
      <c r="BJ1151" s="391"/>
      <c r="BK1151" s="391"/>
      <c r="BL1151" s="391"/>
      <c r="BM1151" s="391"/>
      <c r="BN1151" s="391"/>
      <c r="BO1151" s="391"/>
      <c r="BP1151" s="391"/>
      <c r="BQ1151" s="391"/>
      <c r="BR1151" s="391"/>
      <c r="BS1151" s="391"/>
      <c r="BT1151" s="391"/>
      <c r="BU1151" s="391"/>
      <c r="BV1151" s="391"/>
      <c r="BW1151" s="391"/>
      <c r="BX1151" s="391"/>
      <c r="BY1151" s="391"/>
    </row>
    <row r="1152" s="211" customFormat="true" ht="15" customHeight="true" x14ac:dyDescent="0.2">
      <c r="BA1152" s="391"/>
      <c r="BB1152" s="238"/>
      <c r="BC1152" s="391"/>
      <c r="BD1152" s="391"/>
      <c r="BE1152" s="391"/>
      <c r="BF1152" s="391"/>
      <c r="BG1152" s="391"/>
      <c r="BH1152" s="391"/>
      <c r="BI1152" s="391"/>
      <c r="BJ1152" s="391"/>
      <c r="BK1152" s="391"/>
      <c r="BL1152" s="391"/>
      <c r="BM1152" s="391"/>
      <c r="BN1152" s="391"/>
      <c r="BO1152" s="391"/>
      <c r="BP1152" s="391"/>
      <c r="BQ1152" s="391"/>
      <c r="BR1152" s="391"/>
      <c r="BS1152" s="391"/>
      <c r="BT1152" s="391"/>
      <c r="BU1152" s="391"/>
      <c r="BV1152" s="391"/>
      <c r="BW1152" s="391"/>
      <c r="BX1152" s="391"/>
      <c r="BY1152" s="391"/>
    </row>
    <row r="1153" s="211" customFormat="true" ht="15" customHeight="true" x14ac:dyDescent="0.2">
      <c r="BA1153" s="391"/>
      <c r="BB1153" s="238"/>
      <c r="BC1153" s="391"/>
      <c r="BD1153" s="391"/>
      <c r="BE1153" s="391"/>
      <c r="BF1153" s="391"/>
      <c r="BG1153" s="391"/>
      <c r="BH1153" s="391"/>
      <c r="BI1153" s="391"/>
      <c r="BJ1153" s="391"/>
      <c r="BK1153" s="391"/>
      <c r="BL1153" s="391"/>
      <c r="BM1153" s="391"/>
      <c r="BN1153" s="391"/>
      <c r="BO1153" s="391"/>
      <c r="BP1153" s="391"/>
      <c r="BQ1153" s="391"/>
      <c r="BR1153" s="391"/>
      <c r="BS1153" s="391"/>
      <c r="BT1153" s="391"/>
      <c r="BU1153" s="391"/>
      <c r="BV1153" s="391"/>
      <c r="BW1153" s="391"/>
      <c r="BX1153" s="391"/>
      <c r="BY1153" s="391"/>
    </row>
    <row r="1154" s="211" customFormat="true" ht="15" customHeight="true" x14ac:dyDescent="0.2">
      <c r="BA1154" s="391"/>
      <c r="BB1154" s="238"/>
      <c r="BC1154" s="391"/>
      <c r="BD1154" s="391"/>
      <c r="BE1154" s="391"/>
      <c r="BF1154" s="391"/>
      <c r="BG1154" s="391"/>
      <c r="BH1154" s="391"/>
      <c r="BI1154" s="391"/>
      <c r="BJ1154" s="391"/>
      <c r="BK1154" s="391"/>
      <c r="BL1154" s="391"/>
      <c r="BM1154" s="391"/>
      <c r="BN1154" s="391"/>
      <c r="BO1154" s="391"/>
      <c r="BP1154" s="391"/>
      <c r="BQ1154" s="391"/>
      <c r="BR1154" s="391"/>
      <c r="BS1154" s="391"/>
      <c r="BT1154" s="391"/>
      <c r="BU1154" s="391"/>
      <c r="BV1154" s="391"/>
      <c r="BW1154" s="391"/>
      <c r="BX1154" s="391"/>
      <c r="BY1154" s="391"/>
    </row>
    <row r="1155" s="211" customFormat="true" ht="15" customHeight="true" x14ac:dyDescent="0.2">
      <c r="BA1155" s="391"/>
      <c r="BB1155" s="238"/>
      <c r="BC1155" s="391"/>
      <c r="BD1155" s="391"/>
      <c r="BE1155" s="391"/>
      <c r="BF1155" s="391"/>
      <c r="BG1155" s="391"/>
      <c r="BH1155" s="391"/>
      <c r="BI1155" s="391"/>
      <c r="BJ1155" s="391"/>
      <c r="BK1155" s="391"/>
      <c r="BL1155" s="391"/>
      <c r="BM1155" s="391"/>
      <c r="BN1155" s="391"/>
      <c r="BO1155" s="391"/>
      <c r="BP1155" s="391"/>
      <c r="BQ1155" s="391"/>
      <c r="BR1155" s="391"/>
      <c r="BS1155" s="391"/>
      <c r="BT1155" s="391"/>
      <c r="BU1155" s="391"/>
      <c r="BV1155" s="391"/>
      <c r="BW1155" s="391"/>
      <c r="BX1155" s="391"/>
      <c r="BY1155" s="391"/>
    </row>
    <row r="1156" s="211" customFormat="true" ht="15" customHeight="true" x14ac:dyDescent="0.2">
      <c r="BA1156" s="391"/>
      <c r="BB1156" s="238"/>
      <c r="BC1156" s="391"/>
      <c r="BD1156" s="391"/>
      <c r="BE1156" s="391"/>
      <c r="BF1156" s="391"/>
      <c r="BG1156" s="391"/>
      <c r="BH1156" s="391"/>
      <c r="BI1156" s="391"/>
      <c r="BJ1156" s="391"/>
      <c r="BK1156" s="391"/>
      <c r="BL1156" s="391"/>
      <c r="BM1156" s="391"/>
      <c r="BN1156" s="391"/>
      <c r="BO1156" s="391"/>
      <c r="BP1156" s="391"/>
      <c r="BQ1156" s="391"/>
      <c r="BR1156" s="391"/>
      <c r="BS1156" s="391"/>
      <c r="BT1156" s="391"/>
      <c r="BU1156" s="391"/>
      <c r="BV1156" s="391"/>
      <c r="BW1156" s="391"/>
      <c r="BX1156" s="391"/>
      <c r="BY1156" s="391"/>
    </row>
    <row r="1157" s="211" customFormat="true" ht="15" customHeight="true" x14ac:dyDescent="0.2">
      <c r="BA1157" s="391"/>
      <c r="BB1157" s="238"/>
      <c r="BC1157" s="391"/>
      <c r="BD1157" s="391"/>
      <c r="BE1157" s="391"/>
      <c r="BF1157" s="391"/>
      <c r="BG1157" s="391"/>
      <c r="BH1157" s="391"/>
      <c r="BI1157" s="391"/>
      <c r="BJ1157" s="391"/>
      <c r="BK1157" s="391"/>
      <c r="BL1157" s="391"/>
      <c r="BM1157" s="391"/>
      <c r="BN1157" s="391"/>
      <c r="BO1157" s="391"/>
      <c r="BP1157" s="391"/>
      <c r="BQ1157" s="391"/>
      <c r="BR1157" s="391"/>
      <c r="BS1157" s="391"/>
      <c r="BT1157" s="391"/>
      <c r="BU1157" s="391"/>
      <c r="BV1157" s="391"/>
      <c r="BW1157" s="391"/>
      <c r="BX1157" s="391"/>
      <c r="BY1157" s="391"/>
    </row>
    <row r="1158" s="211" customFormat="true" ht="15" customHeight="true" x14ac:dyDescent="0.2">
      <c r="BA1158" s="391"/>
      <c r="BB1158" s="238"/>
      <c r="BC1158" s="391"/>
      <c r="BD1158" s="391"/>
      <c r="BE1158" s="391"/>
      <c r="BF1158" s="391"/>
      <c r="BG1158" s="391"/>
      <c r="BH1158" s="391"/>
      <c r="BI1158" s="391"/>
      <c r="BJ1158" s="391"/>
      <c r="BK1158" s="391"/>
      <c r="BL1158" s="391"/>
      <c r="BM1158" s="391"/>
      <c r="BN1158" s="391"/>
      <c r="BO1158" s="391"/>
      <c r="BP1158" s="391"/>
      <c r="BQ1158" s="391"/>
      <c r="BR1158" s="391"/>
      <c r="BS1158" s="391"/>
      <c r="BT1158" s="391"/>
      <c r="BU1158" s="391"/>
      <c r="BV1158" s="391"/>
      <c r="BW1158" s="391"/>
      <c r="BX1158" s="391"/>
      <c r="BY1158" s="391"/>
    </row>
    <row r="1159" s="211" customFormat="true" ht="15" customHeight="true" x14ac:dyDescent="0.2">
      <c r="BA1159" s="391"/>
      <c r="BB1159" s="238"/>
      <c r="BC1159" s="391"/>
      <c r="BD1159" s="391"/>
      <c r="BE1159" s="391"/>
      <c r="BF1159" s="391"/>
      <c r="BG1159" s="391"/>
      <c r="BH1159" s="391"/>
      <c r="BI1159" s="391"/>
      <c r="BJ1159" s="391"/>
      <c r="BK1159" s="391"/>
      <c r="BL1159" s="391"/>
      <c r="BM1159" s="391"/>
      <c r="BN1159" s="391"/>
      <c r="BO1159" s="391"/>
      <c r="BP1159" s="391"/>
      <c r="BQ1159" s="391"/>
      <c r="BR1159" s="391"/>
      <c r="BS1159" s="391"/>
      <c r="BT1159" s="391"/>
      <c r="BU1159" s="391"/>
      <c r="BV1159" s="391"/>
      <c r="BW1159" s="391"/>
      <c r="BX1159" s="391"/>
      <c r="BY1159" s="391"/>
    </row>
    <row r="1160" s="211" customFormat="true" ht="15" customHeight="true" x14ac:dyDescent="0.2">
      <c r="BA1160" s="391"/>
      <c r="BB1160" s="238"/>
      <c r="BC1160" s="391"/>
      <c r="BD1160" s="391"/>
      <c r="BE1160" s="391"/>
      <c r="BF1160" s="391"/>
      <c r="BG1160" s="391"/>
      <c r="BH1160" s="391"/>
      <c r="BI1160" s="391"/>
      <c r="BJ1160" s="391"/>
      <c r="BK1160" s="391"/>
      <c r="BL1160" s="391"/>
      <c r="BM1160" s="391"/>
      <c r="BN1160" s="391"/>
      <c r="BO1160" s="391"/>
      <c r="BP1160" s="391"/>
      <c r="BQ1160" s="391"/>
      <c r="BR1160" s="391"/>
      <c r="BS1160" s="391"/>
      <c r="BT1160" s="391"/>
      <c r="BU1160" s="391"/>
      <c r="BV1160" s="391"/>
      <c r="BW1160" s="391"/>
      <c r="BX1160" s="391"/>
      <c r="BY1160" s="391"/>
    </row>
    <row r="1161" s="211" customFormat="true" ht="15" customHeight="true" x14ac:dyDescent="0.2">
      <c r="BA1161" s="391"/>
      <c r="BB1161" s="238"/>
      <c r="BC1161" s="391"/>
      <c r="BD1161" s="391"/>
      <c r="BE1161" s="391"/>
      <c r="BF1161" s="391"/>
      <c r="BG1161" s="391"/>
      <c r="BH1161" s="391"/>
      <c r="BI1161" s="391"/>
      <c r="BJ1161" s="391"/>
      <c r="BK1161" s="391"/>
      <c r="BL1161" s="391"/>
      <c r="BM1161" s="391"/>
      <c r="BN1161" s="391"/>
      <c r="BO1161" s="391"/>
      <c r="BP1161" s="391"/>
      <c r="BQ1161" s="391"/>
      <c r="BR1161" s="391"/>
      <c r="BS1161" s="391"/>
      <c r="BT1161" s="391"/>
      <c r="BU1161" s="391"/>
      <c r="BV1161" s="391"/>
      <c r="BW1161" s="391"/>
      <c r="BX1161" s="391"/>
      <c r="BY1161" s="391"/>
    </row>
    <row r="1162" s="211" customFormat="true" ht="15" customHeight="true" x14ac:dyDescent="0.2">
      <c r="BA1162" s="391"/>
      <c r="BB1162" s="238"/>
      <c r="BC1162" s="391"/>
      <c r="BD1162" s="391"/>
      <c r="BE1162" s="391"/>
      <c r="BF1162" s="391"/>
      <c r="BG1162" s="391"/>
      <c r="BH1162" s="391"/>
      <c r="BI1162" s="391"/>
      <c r="BJ1162" s="391"/>
      <c r="BK1162" s="391"/>
      <c r="BL1162" s="391"/>
      <c r="BM1162" s="391"/>
      <c r="BN1162" s="391"/>
      <c r="BO1162" s="391"/>
      <c r="BP1162" s="391"/>
      <c r="BQ1162" s="391"/>
      <c r="BR1162" s="391"/>
      <c r="BS1162" s="391"/>
      <c r="BT1162" s="391"/>
      <c r="BU1162" s="391"/>
      <c r="BV1162" s="391"/>
      <c r="BW1162" s="391"/>
      <c r="BX1162" s="391"/>
      <c r="BY1162" s="391"/>
    </row>
    <row r="1163" s="211" customFormat="true" ht="15" customHeight="true" x14ac:dyDescent="0.2">
      <c r="BA1163" s="391"/>
      <c r="BB1163" s="238"/>
      <c r="BC1163" s="391"/>
      <c r="BD1163" s="391"/>
      <c r="BE1163" s="391"/>
      <c r="BF1163" s="391"/>
      <c r="BG1163" s="391"/>
      <c r="BH1163" s="391"/>
      <c r="BI1163" s="391"/>
      <c r="BJ1163" s="391"/>
      <c r="BK1163" s="391"/>
      <c r="BL1163" s="391"/>
      <c r="BM1163" s="391"/>
      <c r="BN1163" s="391"/>
      <c r="BO1163" s="391"/>
      <c r="BP1163" s="391"/>
      <c r="BQ1163" s="391"/>
      <c r="BR1163" s="391"/>
      <c r="BS1163" s="391"/>
      <c r="BT1163" s="391"/>
      <c r="BU1163" s="391"/>
      <c r="BV1163" s="391"/>
      <c r="BW1163" s="391"/>
      <c r="BX1163" s="391"/>
      <c r="BY1163" s="391"/>
    </row>
    <row r="1164" s="211" customFormat="true" ht="15" customHeight="true" x14ac:dyDescent="0.2">
      <c r="BA1164" s="391"/>
      <c r="BB1164" s="238"/>
      <c r="BC1164" s="391"/>
      <c r="BD1164" s="391"/>
      <c r="BE1164" s="391"/>
      <c r="BF1164" s="391"/>
      <c r="BG1164" s="391"/>
      <c r="BH1164" s="391"/>
      <c r="BI1164" s="391"/>
      <c r="BJ1164" s="391"/>
      <c r="BK1164" s="391"/>
      <c r="BL1164" s="391"/>
      <c r="BM1164" s="391"/>
      <c r="BN1164" s="391"/>
      <c r="BO1164" s="391"/>
      <c r="BP1164" s="391"/>
      <c r="BQ1164" s="391"/>
      <c r="BR1164" s="391"/>
      <c r="BS1164" s="391"/>
      <c r="BT1164" s="391"/>
      <c r="BU1164" s="391"/>
      <c r="BV1164" s="391"/>
      <c r="BW1164" s="391"/>
      <c r="BX1164" s="391"/>
      <c r="BY1164" s="391"/>
    </row>
    <row r="1165" s="211" customFormat="true" ht="15" customHeight="true" x14ac:dyDescent="0.2">
      <c r="BA1165" s="391"/>
      <c r="BB1165" s="238"/>
      <c r="BC1165" s="391"/>
      <c r="BD1165" s="391"/>
      <c r="BE1165" s="391"/>
      <c r="BF1165" s="391"/>
      <c r="BG1165" s="391"/>
      <c r="BH1165" s="391"/>
      <c r="BI1165" s="391"/>
      <c r="BJ1165" s="391"/>
      <c r="BK1165" s="391"/>
      <c r="BL1165" s="391"/>
      <c r="BM1165" s="391"/>
      <c r="BN1165" s="391"/>
      <c r="BO1165" s="391"/>
      <c r="BP1165" s="391"/>
      <c r="BQ1165" s="391"/>
      <c r="BR1165" s="391"/>
      <c r="BS1165" s="391"/>
      <c r="BT1165" s="391"/>
      <c r="BU1165" s="391"/>
      <c r="BV1165" s="391"/>
      <c r="BW1165" s="391"/>
      <c r="BX1165" s="391"/>
      <c r="BY1165" s="391"/>
    </row>
    <row r="1166" s="211" customFormat="true" ht="15" customHeight="true" x14ac:dyDescent="0.2">
      <c r="BA1166" s="391"/>
      <c r="BB1166" s="238"/>
      <c r="BC1166" s="391"/>
      <c r="BD1166" s="391"/>
      <c r="BE1166" s="391"/>
      <c r="BF1166" s="391"/>
      <c r="BG1166" s="391"/>
      <c r="BH1166" s="391"/>
      <c r="BI1166" s="391"/>
      <c r="BJ1166" s="391"/>
      <c r="BK1166" s="391"/>
      <c r="BL1166" s="391"/>
      <c r="BM1166" s="391"/>
      <c r="BN1166" s="391"/>
      <c r="BO1166" s="391"/>
      <c r="BP1166" s="391"/>
      <c r="BQ1166" s="391"/>
      <c r="BR1166" s="391"/>
      <c r="BS1166" s="391"/>
      <c r="BT1166" s="391"/>
      <c r="BU1166" s="391"/>
      <c r="BV1166" s="391"/>
      <c r="BW1166" s="391"/>
      <c r="BX1166" s="391"/>
      <c r="BY1166" s="391"/>
    </row>
    <row r="1167" s="211" customFormat="true" ht="15" customHeight="true" x14ac:dyDescent="0.2">
      <c r="BA1167" s="391"/>
      <c r="BB1167" s="238"/>
      <c r="BC1167" s="391"/>
      <c r="BD1167" s="391"/>
      <c r="BE1167" s="391"/>
      <c r="BF1167" s="391"/>
      <c r="BG1167" s="391"/>
      <c r="BH1167" s="391"/>
      <c r="BI1167" s="391"/>
      <c r="BJ1167" s="391"/>
      <c r="BK1167" s="391"/>
      <c r="BL1167" s="391"/>
      <c r="BM1167" s="391"/>
      <c r="BN1167" s="391"/>
      <c r="BO1167" s="391"/>
      <c r="BP1167" s="391"/>
      <c r="BQ1167" s="391"/>
      <c r="BR1167" s="391"/>
      <c r="BS1167" s="391"/>
      <c r="BT1167" s="391"/>
      <c r="BU1167" s="391"/>
      <c r="BV1167" s="391"/>
      <c r="BW1167" s="391"/>
      <c r="BX1167" s="391"/>
      <c r="BY1167" s="391"/>
    </row>
    <row r="1168" s="211" customFormat="true" ht="15" customHeight="true" x14ac:dyDescent="0.2">
      <c r="BA1168" s="391"/>
      <c r="BB1168" s="238"/>
      <c r="BC1168" s="391"/>
      <c r="BD1168" s="391"/>
      <c r="BE1168" s="391"/>
      <c r="BF1168" s="391"/>
      <c r="BG1168" s="391"/>
      <c r="BH1168" s="391"/>
      <c r="BI1168" s="391"/>
      <c r="BJ1168" s="391"/>
      <c r="BK1168" s="391"/>
      <c r="BL1168" s="391"/>
      <c r="BM1168" s="391"/>
      <c r="BN1168" s="391"/>
      <c r="BO1168" s="391"/>
      <c r="BP1168" s="391"/>
      <c r="BQ1168" s="391"/>
      <c r="BR1168" s="391"/>
      <c r="BS1168" s="391"/>
      <c r="BT1168" s="391"/>
      <c r="BU1168" s="391"/>
      <c r="BV1168" s="391"/>
      <c r="BW1168" s="391"/>
      <c r="BX1168" s="391"/>
      <c r="BY1168" s="391"/>
    </row>
    <row r="1169" s="211" customFormat="true" ht="15" customHeight="true" x14ac:dyDescent="0.2">
      <c r="BA1169" s="391"/>
      <c r="BB1169" s="238"/>
      <c r="BC1169" s="391"/>
      <c r="BD1169" s="391"/>
      <c r="BE1169" s="391"/>
      <c r="BF1169" s="391"/>
      <c r="BG1169" s="391"/>
      <c r="BH1169" s="391"/>
      <c r="BI1169" s="391"/>
      <c r="BJ1169" s="391"/>
      <c r="BK1169" s="391"/>
      <c r="BL1169" s="391"/>
      <c r="BM1169" s="391"/>
      <c r="BN1169" s="391"/>
      <c r="BO1169" s="391"/>
      <c r="BP1169" s="391"/>
      <c r="BQ1169" s="391"/>
      <c r="BR1169" s="391"/>
      <c r="BS1169" s="391"/>
      <c r="BT1169" s="391"/>
      <c r="BU1169" s="391"/>
      <c r="BV1169" s="391"/>
      <c r="BW1169" s="391"/>
      <c r="BX1169" s="391"/>
      <c r="BY1169" s="391"/>
    </row>
    <row r="1170" s="211" customFormat="true" ht="15" customHeight="true" x14ac:dyDescent="0.2">
      <c r="A1170" s="311"/>
      <c r="B1170" s="553"/>
      <c r="C1170" s="554"/>
      <c r="D1170" s="554"/>
      <c r="E1170" s="554"/>
      <c r="F1170" s="554"/>
      <c r="G1170" s="554"/>
      <c r="H1170" s="554"/>
      <c r="I1170" s="554"/>
      <c r="J1170" s="554"/>
      <c r="K1170" s="554"/>
      <c r="L1170" s="554"/>
      <c r="M1170" s="554"/>
      <c r="N1170" s="554"/>
      <c r="O1170" s="554"/>
      <c r="P1170" s="554"/>
      <c r="Q1170" s="554"/>
      <c r="R1170" s="554"/>
      <c r="S1170" s="554"/>
      <c r="T1170" s="554"/>
      <c r="U1170" s="554"/>
      <c r="V1170" s="554"/>
      <c r="W1170" s="554"/>
      <c r="X1170" s="554"/>
      <c r="Y1170" s="554"/>
      <c r="Z1170" s="554"/>
      <c r="AA1170" s="554"/>
      <c r="AB1170" s="554"/>
      <c r="BA1170" s="391"/>
      <c r="BB1170" s="238"/>
      <c r="BC1170" s="391"/>
      <c r="BD1170" s="391"/>
      <c r="BE1170" s="391"/>
      <c r="BF1170" s="391"/>
      <c r="BG1170" s="391"/>
      <c r="BH1170" s="391"/>
      <c r="BI1170" s="391"/>
      <c r="BJ1170" s="391"/>
      <c r="BK1170" s="391"/>
      <c r="BL1170" s="391"/>
      <c r="BM1170" s="391"/>
      <c r="BN1170" s="391"/>
      <c r="BO1170" s="391"/>
      <c r="BP1170" s="391"/>
      <c r="BQ1170" s="391"/>
      <c r="BR1170" s="391"/>
      <c r="BS1170" s="391"/>
      <c r="BT1170" s="391"/>
      <c r="BU1170" s="391"/>
      <c r="BV1170" s="391"/>
      <c r="BW1170" s="391"/>
      <c r="BX1170" s="391"/>
      <c r="BY1170" s="391"/>
    </row>
    <row r="1171" s="211" customFormat="true" ht="15" customHeight="true" x14ac:dyDescent="0.2">
      <c r="A1171" s="311"/>
      <c r="B1171" s="553"/>
      <c r="C1171" s="554"/>
      <c r="D1171" s="554"/>
      <c r="E1171" s="554"/>
      <c r="F1171" s="554"/>
      <c r="G1171" s="554"/>
      <c r="H1171" s="554"/>
      <c r="I1171" s="554"/>
      <c r="J1171" s="554"/>
      <c r="K1171" s="554"/>
      <c r="L1171" s="554"/>
      <c r="M1171" s="554"/>
      <c r="N1171" s="554"/>
      <c r="O1171" s="554"/>
      <c r="P1171" s="554"/>
      <c r="Q1171" s="554"/>
      <c r="R1171" s="554"/>
      <c r="S1171" s="554"/>
      <c r="T1171" s="554"/>
      <c r="U1171" s="554"/>
      <c r="V1171" s="554"/>
      <c r="W1171" s="554"/>
      <c r="X1171" s="554"/>
      <c r="Y1171" s="554"/>
      <c r="Z1171" s="554"/>
      <c r="AA1171" s="554"/>
      <c r="AB1171" s="554"/>
      <c r="BA1171" s="391"/>
      <c r="BB1171" s="238"/>
      <c r="BC1171" s="391"/>
      <c r="BD1171" s="391"/>
      <c r="BE1171" s="391"/>
      <c r="BF1171" s="391"/>
      <c r="BG1171" s="391"/>
      <c r="BH1171" s="391"/>
      <c r="BI1171" s="391"/>
      <c r="BJ1171" s="391"/>
      <c r="BK1171" s="391"/>
      <c r="BL1171" s="391"/>
      <c r="BM1171" s="391"/>
      <c r="BN1171" s="391"/>
      <c r="BO1171" s="391"/>
      <c r="BP1171" s="391"/>
      <c r="BQ1171" s="391"/>
      <c r="BR1171" s="391"/>
      <c r="BS1171" s="391"/>
      <c r="BT1171" s="391"/>
      <c r="BU1171" s="391"/>
      <c r="BV1171" s="391"/>
      <c r="BW1171" s="391"/>
      <c r="BX1171" s="391"/>
      <c r="BY1171" s="391"/>
    </row>
    <row r="1172" s="211" customFormat="true" ht="15" customHeight="true" x14ac:dyDescent="0.2">
      <c r="A1172" s="311"/>
      <c r="B1172" s="553"/>
      <c r="C1172" s="554"/>
      <c r="D1172" s="554"/>
      <c r="E1172" s="554"/>
      <c r="F1172" s="554"/>
      <c r="G1172" s="554"/>
      <c r="H1172" s="554"/>
      <c r="I1172" s="554"/>
      <c r="J1172" s="554"/>
      <c r="K1172" s="554"/>
      <c r="L1172" s="554"/>
      <c r="M1172" s="554"/>
      <c r="N1172" s="554"/>
      <c r="O1172" s="554"/>
      <c r="P1172" s="554"/>
      <c r="Q1172" s="554"/>
      <c r="R1172" s="554"/>
      <c r="S1172" s="554"/>
      <c r="T1172" s="554"/>
      <c r="U1172" s="554"/>
      <c r="V1172" s="554"/>
      <c r="W1172" s="554"/>
      <c r="X1172" s="554"/>
      <c r="Y1172" s="554"/>
      <c r="Z1172" s="554"/>
      <c r="AA1172" s="554"/>
      <c r="AB1172" s="554"/>
      <c r="BA1172" s="391"/>
      <c r="BB1172" s="238"/>
      <c r="BC1172" s="391"/>
      <c r="BD1172" s="391"/>
      <c r="BE1172" s="391"/>
      <c r="BF1172" s="391"/>
      <c r="BG1172" s="391"/>
      <c r="BH1172" s="391"/>
      <c r="BI1172" s="391"/>
      <c r="BJ1172" s="391"/>
      <c r="BK1172" s="391"/>
      <c r="BL1172" s="391"/>
      <c r="BM1172" s="391"/>
      <c r="BN1172" s="391"/>
      <c r="BO1172" s="391"/>
      <c r="BP1172" s="391"/>
      <c r="BQ1172" s="391"/>
      <c r="BR1172" s="391"/>
      <c r="BS1172" s="391"/>
      <c r="BT1172" s="391"/>
      <c r="BU1172" s="391"/>
      <c r="BV1172" s="391"/>
      <c r="BW1172" s="391"/>
      <c r="BX1172" s="391"/>
      <c r="BY1172" s="391"/>
    </row>
    <row r="1173" s="211" customFormat="true" ht="15" customHeight="true" x14ac:dyDescent="0.2">
      <c r="A1173" s="311"/>
      <c r="B1173" s="553"/>
      <c r="C1173" s="554"/>
      <c r="D1173" s="554"/>
      <c r="E1173" s="554"/>
      <c r="F1173" s="554"/>
      <c r="G1173" s="554"/>
      <c r="H1173" s="554"/>
      <c r="I1173" s="554"/>
      <c r="J1173" s="554"/>
      <c r="K1173" s="554"/>
      <c r="L1173" s="554"/>
      <c r="M1173" s="554"/>
      <c r="N1173" s="554"/>
      <c r="O1173" s="554"/>
      <c r="P1173" s="554"/>
      <c r="Q1173" s="554"/>
      <c r="R1173" s="554"/>
      <c r="S1173" s="554"/>
      <c r="T1173" s="554"/>
      <c r="U1173" s="554"/>
      <c r="V1173" s="554"/>
      <c r="W1173" s="554"/>
      <c r="X1173" s="554"/>
      <c r="Y1173" s="554"/>
      <c r="Z1173" s="554"/>
      <c r="AA1173" s="554"/>
      <c r="AB1173" s="554"/>
      <c r="BA1173" s="391"/>
      <c r="BB1173" s="238"/>
      <c r="BC1173" s="391"/>
      <c r="BD1173" s="391"/>
      <c r="BE1173" s="391"/>
      <c r="BF1173" s="391"/>
      <c r="BG1173" s="391"/>
      <c r="BH1173" s="391"/>
      <c r="BI1173" s="391"/>
      <c r="BJ1173" s="391"/>
      <c r="BK1173" s="391"/>
      <c r="BL1173" s="391"/>
      <c r="BM1173" s="391"/>
      <c r="BN1173" s="391"/>
      <c r="BO1173" s="391"/>
      <c r="BP1173" s="391"/>
      <c r="BQ1173" s="391"/>
      <c r="BR1173" s="391"/>
      <c r="BS1173" s="391"/>
      <c r="BT1173" s="391"/>
      <c r="BU1173" s="391"/>
      <c r="BV1173" s="391"/>
      <c r="BW1173" s="391"/>
      <c r="BX1173" s="391"/>
      <c r="BY1173" s="391"/>
    </row>
    <row r="1174" s="211" customFormat="true" ht="15" customHeight="true" x14ac:dyDescent="0.2">
      <c r="A1174" s="311"/>
      <c r="B1174" s="553"/>
      <c r="C1174" s="554"/>
      <c r="D1174" s="554"/>
      <c r="E1174" s="554"/>
      <c r="F1174" s="554"/>
      <c r="G1174" s="554"/>
      <c r="H1174" s="554"/>
      <c r="I1174" s="554"/>
      <c r="J1174" s="554"/>
      <c r="K1174" s="554"/>
      <c r="L1174" s="554"/>
      <c r="M1174" s="554"/>
      <c r="N1174" s="554"/>
      <c r="O1174" s="554"/>
      <c r="P1174" s="554"/>
      <c r="Q1174" s="554"/>
      <c r="R1174" s="554"/>
      <c r="S1174" s="554"/>
      <c r="T1174" s="554"/>
      <c r="U1174" s="554"/>
      <c r="V1174" s="554"/>
      <c r="W1174" s="554"/>
      <c r="X1174" s="554"/>
      <c r="Y1174" s="554"/>
      <c r="Z1174" s="554"/>
      <c r="AA1174" s="554"/>
      <c r="AB1174" s="554"/>
      <c r="BA1174" s="391"/>
      <c r="BB1174" s="238"/>
      <c r="BC1174" s="391"/>
      <c r="BD1174" s="391"/>
      <c r="BE1174" s="391"/>
      <c r="BF1174" s="391"/>
      <c r="BG1174" s="391"/>
      <c r="BH1174" s="391"/>
      <c r="BI1174" s="391"/>
      <c r="BJ1174" s="391"/>
      <c r="BK1174" s="391"/>
      <c r="BL1174" s="391"/>
      <c r="BM1174" s="391"/>
      <c r="BN1174" s="391"/>
      <c r="BO1174" s="391"/>
      <c r="BP1174" s="391"/>
      <c r="BQ1174" s="391"/>
      <c r="BR1174" s="391"/>
      <c r="BS1174" s="391"/>
      <c r="BT1174" s="391"/>
      <c r="BU1174" s="391"/>
      <c r="BV1174" s="391"/>
      <c r="BW1174" s="391"/>
      <c r="BX1174" s="391"/>
      <c r="BY1174" s="391"/>
    </row>
    <row r="1175" s="211" customFormat="true" ht="15" customHeight="true" x14ac:dyDescent="0.2">
      <c r="A1175" s="311"/>
      <c r="B1175" s="553"/>
      <c r="C1175" s="554"/>
      <c r="D1175" s="554"/>
      <c r="E1175" s="554"/>
      <c r="F1175" s="554"/>
      <c r="G1175" s="554"/>
      <c r="H1175" s="554"/>
      <c r="I1175" s="554"/>
      <c r="J1175" s="554"/>
      <c r="K1175" s="554"/>
      <c r="L1175" s="554"/>
      <c r="M1175" s="554"/>
      <c r="N1175" s="554"/>
      <c r="O1175" s="554"/>
      <c r="P1175" s="554"/>
      <c r="Q1175" s="554"/>
      <c r="R1175" s="554"/>
      <c r="S1175" s="554"/>
      <c r="T1175" s="554"/>
      <c r="U1175" s="554"/>
      <c r="V1175" s="554"/>
      <c r="W1175" s="554"/>
      <c r="X1175" s="554"/>
      <c r="Y1175" s="554"/>
      <c r="Z1175" s="554"/>
      <c r="AA1175" s="554"/>
      <c r="AB1175" s="554"/>
      <c r="BA1175" s="391"/>
      <c r="BB1175" s="238"/>
      <c r="BC1175" s="391"/>
      <c r="BD1175" s="391"/>
      <c r="BE1175" s="391"/>
      <c r="BF1175" s="391"/>
      <c r="BG1175" s="391"/>
      <c r="BH1175" s="391"/>
      <c r="BI1175" s="391"/>
      <c r="BJ1175" s="391"/>
      <c r="BK1175" s="391"/>
      <c r="BL1175" s="391"/>
      <c r="BM1175" s="391"/>
      <c r="BN1175" s="391"/>
      <c r="BO1175" s="391"/>
      <c r="BP1175" s="391"/>
      <c r="BQ1175" s="391"/>
      <c r="BR1175" s="391"/>
      <c r="BS1175" s="391"/>
      <c r="BT1175" s="391"/>
      <c r="BU1175" s="391"/>
      <c r="BV1175" s="391"/>
      <c r="BW1175" s="391"/>
      <c r="BX1175" s="391"/>
      <c r="BY1175" s="391"/>
    </row>
    <row r="1176" s="211" customFormat="true" ht="15" customHeight="true" x14ac:dyDescent="0.2">
      <c r="A1176" s="555"/>
      <c r="B1176" s="311"/>
      <c r="C1176" s="556"/>
      <c r="D1176" s="557"/>
      <c r="E1176" s="557"/>
      <c r="F1176" s="557"/>
      <c r="G1176" s="557"/>
      <c r="H1176" s="556"/>
      <c r="I1176" s="557"/>
      <c r="J1176" s="557"/>
      <c r="K1176" s="557"/>
      <c r="L1176" s="557"/>
      <c r="M1176" s="556"/>
      <c r="N1176" s="557"/>
      <c r="O1176" s="557"/>
      <c r="P1176" s="557"/>
      <c r="Q1176" s="557"/>
      <c r="R1176" s="556"/>
      <c r="S1176" s="557"/>
      <c r="T1176" s="557"/>
      <c r="U1176" s="557"/>
      <c r="BA1176" s="391"/>
      <c r="BB1176" s="238"/>
      <c r="BC1176" s="391"/>
      <c r="BD1176" s="391"/>
      <c r="BE1176" s="391"/>
      <c r="BF1176" s="391"/>
      <c r="BG1176" s="391"/>
      <c r="BH1176" s="391"/>
      <c r="BI1176" s="391"/>
      <c r="BJ1176" s="391"/>
      <c r="BK1176" s="391"/>
      <c r="BL1176" s="391"/>
      <c r="BM1176" s="391"/>
      <c r="BN1176" s="391"/>
      <c r="BO1176" s="391"/>
      <c r="BP1176" s="391"/>
      <c r="BQ1176" s="391"/>
      <c r="BR1176" s="391"/>
      <c r="BS1176" s="391"/>
      <c r="BT1176" s="391"/>
      <c r="BU1176" s="391"/>
      <c r="BV1176" s="391"/>
      <c r="BW1176" s="391"/>
      <c r="BX1176" s="391"/>
      <c r="BY1176" s="391"/>
    </row>
    <row r="1177" s="211" customFormat="true" ht="15" customHeight="true" x14ac:dyDescent="0.2">
      <c r="A1177" s="557"/>
      <c r="B1177" s="557"/>
      <c r="C1177" s="556"/>
      <c r="D1177" s="556"/>
      <c r="E1177" s="556"/>
      <c r="F1177" s="556"/>
      <c r="G1177" s="556"/>
      <c r="H1177" s="556"/>
      <c r="I1177" s="556"/>
      <c r="J1177" s="556"/>
      <c r="K1177" s="556"/>
      <c r="L1177" s="556"/>
      <c r="M1177" s="556"/>
      <c r="N1177" s="556"/>
      <c r="O1177" s="556"/>
      <c r="P1177" s="556"/>
      <c r="Q1177" s="556"/>
      <c r="R1177" s="556"/>
      <c r="S1177" s="556"/>
      <c r="T1177" s="556"/>
      <c r="U1177" s="556"/>
      <c r="BA1177" s="391"/>
      <c r="BB1177" s="238"/>
      <c r="BC1177" s="391"/>
      <c r="BD1177" s="391"/>
      <c r="BE1177" s="391"/>
      <c r="BF1177" s="391"/>
      <c r="BG1177" s="391"/>
      <c r="BH1177" s="391"/>
      <c r="BI1177" s="391"/>
      <c r="BJ1177" s="391"/>
      <c r="BK1177" s="391"/>
      <c r="BL1177" s="391"/>
      <c r="BM1177" s="391"/>
      <c r="BN1177" s="391"/>
      <c r="BO1177" s="391"/>
      <c r="BP1177" s="391"/>
      <c r="BQ1177" s="391"/>
      <c r="BR1177" s="391"/>
      <c r="BS1177" s="391"/>
      <c r="BT1177" s="391"/>
      <c r="BU1177" s="391"/>
      <c r="BV1177" s="391"/>
      <c r="BW1177" s="391"/>
      <c r="BX1177" s="391"/>
      <c r="BY1177" s="391"/>
    </row>
    <row r="1178" s="211" customFormat="true" ht="15" customHeight="true" x14ac:dyDescent="0.2">
      <c r="BA1178" s="391"/>
      <c r="BB1178" s="238"/>
      <c r="BC1178" s="391"/>
      <c r="BD1178" s="391"/>
      <c r="BE1178" s="391"/>
      <c r="BF1178" s="391"/>
      <c r="BG1178" s="391"/>
      <c r="BH1178" s="391"/>
      <c r="BI1178" s="391"/>
      <c r="BJ1178" s="391"/>
      <c r="BK1178" s="391"/>
      <c r="BL1178" s="391"/>
      <c r="BM1178" s="391"/>
      <c r="BN1178" s="391"/>
      <c r="BO1178" s="391"/>
      <c r="BP1178" s="391"/>
      <c r="BQ1178" s="391"/>
      <c r="BR1178" s="391"/>
      <c r="BS1178" s="391"/>
      <c r="BT1178" s="391"/>
      <c r="BU1178" s="391"/>
      <c r="BV1178" s="391"/>
      <c r="BW1178" s="391"/>
      <c r="BX1178" s="391"/>
      <c r="BY1178" s="391"/>
    </row>
    <row r="1179" s="211" customFormat="true" ht="15" customHeight="true" x14ac:dyDescent="0.2">
      <c r="BA1179" s="391"/>
      <c r="BB1179" s="238"/>
      <c r="BC1179" s="391"/>
      <c r="BD1179" s="391"/>
      <c r="BE1179" s="391"/>
      <c r="BF1179" s="391"/>
      <c r="BG1179" s="391"/>
      <c r="BH1179" s="391"/>
      <c r="BI1179" s="391"/>
      <c r="BJ1179" s="391"/>
      <c r="BK1179" s="391"/>
      <c r="BL1179" s="391"/>
      <c r="BM1179" s="391"/>
      <c r="BN1179" s="391"/>
      <c r="BO1179" s="391"/>
      <c r="BP1179" s="391"/>
      <c r="BQ1179" s="391"/>
      <c r="BR1179" s="391"/>
      <c r="BS1179" s="391"/>
      <c r="BT1179" s="391"/>
      <c r="BU1179" s="391"/>
      <c r="BV1179" s="391"/>
      <c r="BW1179" s="391"/>
      <c r="BX1179" s="391"/>
      <c r="BY1179" s="391"/>
    </row>
    <row r="1180" s="211" customFormat="true" ht="15" customHeight="true" x14ac:dyDescent="0.2">
      <c r="BA1180" s="391"/>
      <c r="BB1180" s="238"/>
      <c r="BC1180" s="391"/>
      <c r="BD1180" s="391"/>
      <c r="BE1180" s="391"/>
      <c r="BF1180" s="391"/>
      <c r="BG1180" s="391"/>
      <c r="BH1180" s="391"/>
      <c r="BI1180" s="391"/>
      <c r="BJ1180" s="391"/>
      <c r="BK1180" s="391"/>
      <c r="BL1180" s="391"/>
      <c r="BM1180" s="391"/>
      <c r="BN1180" s="391"/>
      <c r="BO1180" s="391"/>
      <c r="BP1180" s="391"/>
      <c r="BQ1180" s="391"/>
      <c r="BR1180" s="391"/>
      <c r="BS1180" s="391"/>
      <c r="BT1180" s="391"/>
      <c r="BU1180" s="391"/>
      <c r="BV1180" s="391"/>
      <c r="BW1180" s="391"/>
      <c r="BX1180" s="391"/>
      <c r="BY1180" s="391"/>
    </row>
    <row r="1181" s="211" customFormat="true" ht="15" customHeight="true" x14ac:dyDescent="0.2">
      <c r="BA1181" s="391"/>
      <c r="BB1181" s="238"/>
      <c r="BC1181" s="391"/>
      <c r="BD1181" s="391"/>
      <c r="BE1181" s="391"/>
      <c r="BF1181" s="391"/>
      <c r="BG1181" s="391"/>
      <c r="BH1181" s="391"/>
      <c r="BI1181" s="391"/>
      <c r="BJ1181" s="391"/>
      <c r="BK1181" s="391"/>
      <c r="BL1181" s="391"/>
      <c r="BM1181" s="391"/>
      <c r="BN1181" s="391"/>
      <c r="BO1181" s="391"/>
      <c r="BP1181" s="391"/>
      <c r="BQ1181" s="391"/>
      <c r="BR1181" s="391"/>
      <c r="BS1181" s="391"/>
      <c r="BT1181" s="391"/>
      <c r="BU1181" s="391"/>
      <c r="BV1181" s="391"/>
      <c r="BW1181" s="391"/>
      <c r="BX1181" s="391"/>
      <c r="BY1181" s="391"/>
    </row>
    <row r="1182" s="211" customFormat="true" ht="15" customHeight="true" x14ac:dyDescent="0.2">
      <c r="BA1182" s="391"/>
      <c r="BB1182" s="238"/>
      <c r="BC1182" s="391"/>
      <c r="BD1182" s="391"/>
      <c r="BE1182" s="391"/>
      <c r="BF1182" s="391"/>
      <c r="BG1182" s="391"/>
      <c r="BH1182" s="391"/>
      <c r="BI1182" s="391"/>
      <c r="BJ1182" s="391"/>
      <c r="BK1182" s="391"/>
      <c r="BL1182" s="391"/>
      <c r="BM1182" s="391"/>
      <c r="BN1182" s="391"/>
      <c r="BO1182" s="391"/>
      <c r="BP1182" s="391"/>
      <c r="BQ1182" s="391"/>
      <c r="BR1182" s="391"/>
      <c r="BS1182" s="391"/>
      <c r="BT1182" s="391"/>
      <c r="BU1182" s="391"/>
      <c r="BV1182" s="391"/>
      <c r="BW1182" s="391"/>
      <c r="BX1182" s="391"/>
      <c r="BY1182" s="391"/>
    </row>
    <row r="1183" s="211" customFormat="true" ht="15" customHeight="true" x14ac:dyDescent="0.2">
      <c r="BA1183" s="391"/>
      <c r="BB1183" s="238"/>
      <c r="BC1183" s="391"/>
      <c r="BD1183" s="391"/>
      <c r="BE1183" s="391"/>
      <c r="BF1183" s="391"/>
      <c r="BG1183" s="391"/>
      <c r="BH1183" s="391"/>
      <c r="BI1183" s="391"/>
      <c r="BJ1183" s="391"/>
      <c r="BK1183" s="391"/>
      <c r="BL1183" s="391"/>
      <c r="BM1183" s="391"/>
      <c r="BN1183" s="391"/>
      <c r="BO1183" s="391"/>
      <c r="BP1183" s="391"/>
      <c r="BQ1183" s="391"/>
      <c r="BR1183" s="391"/>
      <c r="BS1183" s="391"/>
      <c r="BT1183" s="391"/>
      <c r="BU1183" s="391"/>
      <c r="BV1183" s="391"/>
      <c r="BW1183" s="391"/>
      <c r="BX1183" s="391"/>
      <c r="BY1183" s="391"/>
    </row>
    <row r="1184" s="211" customFormat="true" ht="15" customHeight="true" x14ac:dyDescent="0.2">
      <c r="BA1184" s="391"/>
      <c r="BB1184" s="238"/>
      <c r="BC1184" s="391"/>
      <c r="BD1184" s="391"/>
      <c r="BE1184" s="391"/>
      <c r="BF1184" s="391"/>
      <c r="BG1184" s="391"/>
      <c r="BH1184" s="391"/>
      <c r="BI1184" s="391"/>
      <c r="BJ1184" s="391"/>
      <c r="BK1184" s="391"/>
      <c r="BL1184" s="391"/>
      <c r="BM1184" s="391"/>
      <c r="BN1184" s="391"/>
      <c r="BO1184" s="391"/>
      <c r="BP1184" s="391"/>
      <c r="BQ1184" s="391"/>
      <c r="BR1184" s="391"/>
      <c r="BS1184" s="391"/>
      <c r="BT1184" s="391"/>
      <c r="BU1184" s="391"/>
      <c r="BV1184" s="391"/>
      <c r="BW1184" s="391"/>
      <c r="BX1184" s="391"/>
      <c r="BY1184" s="391"/>
    </row>
    <row r="1185" s="211" customFormat="true" ht="15" customHeight="true" x14ac:dyDescent="0.2">
      <c r="BA1185" s="391"/>
      <c r="BB1185" s="238"/>
      <c r="BC1185" s="391"/>
      <c r="BD1185" s="391"/>
      <c r="BE1185" s="391"/>
      <c r="BF1185" s="391"/>
      <c r="BG1185" s="391"/>
      <c r="BH1185" s="391"/>
      <c r="BI1185" s="391"/>
      <c r="BJ1185" s="391"/>
      <c r="BK1185" s="391"/>
      <c r="BL1185" s="391"/>
      <c r="BM1185" s="391"/>
      <c r="BN1185" s="391"/>
      <c r="BO1185" s="391"/>
      <c r="BP1185" s="391"/>
      <c r="BQ1185" s="391"/>
      <c r="BR1185" s="391"/>
      <c r="BS1185" s="391"/>
      <c r="BT1185" s="391"/>
      <c r="BU1185" s="391"/>
      <c r="BV1185" s="391"/>
      <c r="BW1185" s="391"/>
      <c r="BX1185" s="391"/>
      <c r="BY1185" s="391"/>
    </row>
    <row r="1186" s="211" customFormat="true" ht="15" customHeight="true" x14ac:dyDescent="0.2">
      <c r="BA1186" s="391"/>
      <c r="BB1186" s="238"/>
      <c r="BC1186" s="391"/>
      <c r="BD1186" s="391"/>
      <c r="BE1186" s="391"/>
      <c r="BF1186" s="391"/>
      <c r="BG1186" s="391"/>
      <c r="BH1186" s="391"/>
      <c r="BI1186" s="391"/>
      <c r="BJ1186" s="391"/>
      <c r="BK1186" s="391"/>
      <c r="BL1186" s="391"/>
      <c r="BM1186" s="391"/>
      <c r="BN1186" s="391"/>
      <c r="BO1186" s="391"/>
      <c r="BP1186" s="391"/>
      <c r="BQ1186" s="391"/>
      <c r="BR1186" s="391"/>
      <c r="BS1186" s="391"/>
      <c r="BT1186" s="391"/>
      <c r="BU1186" s="391"/>
      <c r="BV1186" s="391"/>
      <c r="BW1186" s="391"/>
      <c r="BX1186" s="391"/>
      <c r="BY1186" s="391"/>
    </row>
    <row r="1187" s="211" customFormat="true" ht="15" customHeight="true" x14ac:dyDescent="0.2">
      <c r="BA1187" s="391"/>
      <c r="BB1187" s="238"/>
      <c r="BC1187" s="391"/>
      <c r="BD1187" s="391"/>
      <c r="BE1187" s="391"/>
      <c r="BF1187" s="391"/>
      <c r="BG1187" s="391"/>
      <c r="BH1187" s="391"/>
      <c r="BI1187" s="391"/>
      <c r="BJ1187" s="391"/>
      <c r="BK1187" s="391"/>
      <c r="BL1187" s="391"/>
      <c r="BM1187" s="391"/>
      <c r="BN1187" s="391"/>
      <c r="BO1187" s="391"/>
      <c r="BP1187" s="391"/>
      <c r="BQ1187" s="391"/>
      <c r="BR1187" s="391"/>
      <c r="BS1187" s="391"/>
      <c r="BT1187" s="391"/>
      <c r="BU1187" s="391"/>
      <c r="BV1187" s="391"/>
      <c r="BW1187" s="391"/>
      <c r="BX1187" s="391"/>
      <c r="BY1187" s="391"/>
    </row>
    <row r="1188" s="211" customFormat="true" ht="15" customHeight="true" x14ac:dyDescent="0.2">
      <c r="BA1188" s="391"/>
      <c r="BB1188" s="238"/>
      <c r="BC1188" s="391"/>
      <c r="BD1188" s="391"/>
      <c r="BE1188" s="391"/>
      <c r="BF1188" s="391"/>
      <c r="BG1188" s="391"/>
      <c r="BH1188" s="391"/>
      <c r="BI1188" s="391"/>
      <c r="BJ1188" s="391"/>
      <c r="BK1188" s="391"/>
      <c r="BL1188" s="391"/>
      <c r="BM1188" s="391"/>
      <c r="BN1188" s="391"/>
      <c r="BO1188" s="391"/>
      <c r="BP1188" s="391"/>
      <c r="BQ1188" s="391"/>
      <c r="BR1188" s="391"/>
      <c r="BS1188" s="391"/>
      <c r="BT1188" s="391"/>
      <c r="BU1188" s="391"/>
      <c r="BV1188" s="391"/>
      <c r="BW1188" s="391"/>
      <c r="BX1188" s="391"/>
      <c r="BY1188" s="391"/>
    </row>
    <row r="1189" s="211" customFormat="true" ht="15" customHeight="true" x14ac:dyDescent="0.2">
      <c r="BA1189" s="391"/>
      <c r="BB1189" s="238"/>
      <c r="BC1189" s="391"/>
      <c r="BD1189" s="391"/>
      <c r="BE1189" s="391"/>
      <c r="BF1189" s="391"/>
      <c r="BG1189" s="391"/>
      <c r="BH1189" s="391"/>
      <c r="BI1189" s="391"/>
      <c r="BJ1189" s="391"/>
      <c r="BK1189" s="391"/>
      <c r="BL1189" s="391"/>
      <c r="BM1189" s="391"/>
      <c r="BN1189" s="391"/>
      <c r="BO1189" s="391"/>
      <c r="BP1189" s="391"/>
      <c r="BQ1189" s="391"/>
      <c r="BR1189" s="391"/>
      <c r="BS1189" s="391"/>
      <c r="BT1189" s="391"/>
      <c r="BU1189" s="391"/>
      <c r="BV1189" s="391"/>
      <c r="BW1189" s="391"/>
      <c r="BX1189" s="391"/>
      <c r="BY1189" s="391"/>
    </row>
    <row r="1190" s="211" customFormat="true" ht="15" customHeight="true" x14ac:dyDescent="0.2">
      <c r="BA1190" s="391"/>
      <c r="BB1190" s="238"/>
      <c r="BC1190" s="391"/>
      <c r="BD1190" s="391"/>
      <c r="BE1190" s="391"/>
      <c r="BF1190" s="391"/>
      <c r="BG1190" s="391"/>
      <c r="BH1190" s="391"/>
      <c r="BI1190" s="391"/>
      <c r="BJ1190" s="391"/>
      <c r="BK1190" s="391"/>
      <c r="BL1190" s="391"/>
      <c r="BM1190" s="391"/>
      <c r="BN1190" s="391"/>
      <c r="BO1190" s="391"/>
      <c r="BP1190" s="391"/>
      <c r="BQ1190" s="391"/>
      <c r="BR1190" s="391"/>
      <c r="BS1190" s="391"/>
      <c r="BT1190" s="391"/>
      <c r="BU1190" s="391"/>
      <c r="BV1190" s="391"/>
      <c r="BW1190" s="391"/>
      <c r="BX1190" s="391"/>
      <c r="BY1190" s="391"/>
    </row>
    <row r="1191" s="211" customFormat="true" ht="15" customHeight="true" x14ac:dyDescent="0.2">
      <c r="BA1191" s="391"/>
      <c r="BB1191" s="238"/>
      <c r="BC1191" s="391"/>
      <c r="BD1191" s="391"/>
      <c r="BE1191" s="391"/>
      <c r="BF1191" s="391"/>
      <c r="BG1191" s="391"/>
      <c r="BH1191" s="391"/>
      <c r="BI1191" s="391"/>
      <c r="BJ1191" s="391"/>
      <c r="BK1191" s="391"/>
      <c r="BL1191" s="391"/>
      <c r="BM1191" s="391"/>
      <c r="BN1191" s="391"/>
      <c r="BO1191" s="391"/>
      <c r="BP1191" s="391"/>
      <c r="BQ1191" s="391"/>
      <c r="BR1191" s="391"/>
      <c r="BS1191" s="391"/>
      <c r="BT1191" s="391"/>
      <c r="BU1191" s="391"/>
      <c r="BV1191" s="391"/>
      <c r="BW1191" s="391"/>
      <c r="BX1191" s="391"/>
      <c r="BY1191" s="391"/>
    </row>
    <row r="1192" s="211" customFormat="true" ht="15" customHeight="true" x14ac:dyDescent="0.2">
      <c r="BA1192" s="391"/>
      <c r="BB1192" s="238"/>
      <c r="BC1192" s="391"/>
      <c r="BD1192" s="391"/>
      <c r="BE1192" s="391"/>
      <c r="BF1192" s="391"/>
      <c r="BG1192" s="391"/>
      <c r="BH1192" s="391"/>
      <c r="BI1192" s="391"/>
      <c r="BJ1192" s="391"/>
      <c r="BK1192" s="391"/>
      <c r="BL1192" s="391"/>
      <c r="BM1192" s="391"/>
      <c r="BN1192" s="391"/>
      <c r="BO1192" s="391"/>
      <c r="BP1192" s="391"/>
      <c r="BQ1192" s="391"/>
      <c r="BR1192" s="391"/>
      <c r="BS1192" s="391"/>
      <c r="BT1192" s="391"/>
      <c r="BU1192" s="391"/>
      <c r="BV1192" s="391"/>
      <c r="BW1192" s="391"/>
      <c r="BX1192" s="391"/>
      <c r="BY1192" s="391"/>
    </row>
    <row r="1193" s="211" customFormat="true" ht="15" customHeight="true" x14ac:dyDescent="0.2">
      <c r="BA1193" s="391"/>
      <c r="BB1193" s="238"/>
      <c r="BC1193" s="391"/>
      <c r="BD1193" s="391"/>
      <c r="BE1193" s="391"/>
      <c r="BF1193" s="391"/>
      <c r="BG1193" s="391"/>
      <c r="BH1193" s="391"/>
      <c r="BI1193" s="391"/>
      <c r="BJ1193" s="391"/>
      <c r="BK1193" s="391"/>
      <c r="BL1193" s="391"/>
      <c r="BM1193" s="391"/>
      <c r="BN1193" s="391"/>
      <c r="BO1193" s="391"/>
      <c r="BP1193" s="391"/>
      <c r="BQ1193" s="391"/>
      <c r="BR1193" s="391"/>
      <c r="BS1193" s="391"/>
      <c r="BT1193" s="391"/>
      <c r="BU1193" s="391"/>
      <c r="BV1193" s="391"/>
      <c r="BW1193" s="391"/>
      <c r="BX1193" s="391"/>
      <c r="BY1193" s="391"/>
    </row>
    <row r="1194" s="211" customFormat="true" ht="15" customHeight="true" x14ac:dyDescent="0.2">
      <c r="BA1194" s="391"/>
      <c r="BB1194" s="238"/>
      <c r="BC1194" s="391"/>
      <c r="BD1194" s="391"/>
      <c r="BE1194" s="391"/>
      <c r="BF1194" s="391"/>
      <c r="BG1194" s="391"/>
      <c r="BH1194" s="391"/>
      <c r="BI1194" s="391"/>
      <c r="BJ1194" s="391"/>
      <c r="BK1194" s="391"/>
      <c r="BL1194" s="391"/>
      <c r="BM1194" s="391"/>
      <c r="BN1194" s="391"/>
      <c r="BO1194" s="391"/>
      <c r="BP1194" s="391"/>
      <c r="BQ1194" s="391"/>
      <c r="BR1194" s="391"/>
      <c r="BS1194" s="391"/>
      <c r="BT1194" s="391"/>
      <c r="BU1194" s="391"/>
      <c r="BV1194" s="391"/>
      <c r="BW1194" s="391"/>
      <c r="BX1194" s="391"/>
      <c r="BY1194" s="391"/>
    </row>
    <row r="1195" s="211" customFormat="true" ht="15" customHeight="true" x14ac:dyDescent="0.2">
      <c r="BA1195" s="391"/>
      <c r="BB1195" s="238"/>
      <c r="BC1195" s="391"/>
      <c r="BD1195" s="391"/>
      <c r="BE1195" s="391"/>
      <c r="BF1195" s="391"/>
      <c r="BG1195" s="391"/>
      <c r="BH1195" s="391"/>
      <c r="BI1195" s="391"/>
      <c r="BJ1195" s="391"/>
      <c r="BK1195" s="391"/>
      <c r="BL1195" s="391"/>
      <c r="BM1195" s="391"/>
      <c r="BN1195" s="391"/>
      <c r="BO1195" s="391"/>
      <c r="BP1195" s="391"/>
      <c r="BQ1195" s="391"/>
      <c r="BR1195" s="391"/>
      <c r="BS1195" s="391"/>
      <c r="BT1195" s="391"/>
      <c r="BU1195" s="391"/>
      <c r="BV1195" s="391"/>
      <c r="BW1195" s="391"/>
      <c r="BX1195" s="391"/>
      <c r="BY1195" s="391"/>
    </row>
    <row r="1196" s="211" customFormat="true" ht="15" customHeight="true" x14ac:dyDescent="0.2">
      <c r="BA1196" s="391"/>
      <c r="BB1196" s="238"/>
      <c r="BC1196" s="391"/>
      <c r="BD1196" s="391"/>
      <c r="BE1196" s="391"/>
      <c r="BF1196" s="391"/>
      <c r="BG1196" s="391"/>
      <c r="BH1196" s="391"/>
      <c r="BI1196" s="391"/>
      <c r="BJ1196" s="391"/>
      <c r="BK1196" s="391"/>
      <c r="BL1196" s="391"/>
      <c r="BM1196" s="391"/>
      <c r="BN1196" s="391"/>
      <c r="BO1196" s="391"/>
      <c r="BP1196" s="391"/>
      <c r="BQ1196" s="391"/>
      <c r="BR1196" s="391"/>
      <c r="BS1196" s="391"/>
      <c r="BT1196" s="391"/>
      <c r="BU1196" s="391"/>
      <c r="BV1196" s="391"/>
      <c r="BW1196" s="391"/>
      <c r="BX1196" s="391"/>
      <c r="BY1196" s="391"/>
    </row>
    <row r="1197" s="211" customFormat="true" ht="15" customHeight="true" x14ac:dyDescent="0.2">
      <c r="BA1197" s="391"/>
      <c r="BB1197" s="238"/>
      <c r="BC1197" s="391"/>
      <c r="BD1197" s="391"/>
      <c r="BE1197" s="391"/>
      <c r="BF1197" s="391"/>
      <c r="BG1197" s="391"/>
      <c r="BH1197" s="391"/>
      <c r="BI1197" s="391"/>
      <c r="BJ1197" s="391"/>
      <c r="BK1197" s="391"/>
      <c r="BL1197" s="391"/>
      <c r="BM1197" s="391"/>
      <c r="BN1197" s="391"/>
      <c r="BO1197" s="391"/>
      <c r="BP1197" s="391"/>
      <c r="BQ1197" s="391"/>
      <c r="BR1197" s="391"/>
      <c r="BS1197" s="391"/>
      <c r="BT1197" s="391"/>
      <c r="BU1197" s="391"/>
      <c r="BV1197" s="391"/>
      <c r="BW1197" s="391"/>
      <c r="BX1197" s="391"/>
      <c r="BY1197" s="391"/>
    </row>
    <row r="1198" s="211" customFormat="true" ht="15" customHeight="true" x14ac:dyDescent="0.2">
      <c r="BA1198" s="391"/>
      <c r="BB1198" s="238"/>
      <c r="BC1198" s="391"/>
      <c r="BD1198" s="391"/>
      <c r="BE1198" s="391"/>
      <c r="BF1198" s="391"/>
      <c r="BG1198" s="391"/>
      <c r="BH1198" s="391"/>
      <c r="BI1198" s="391"/>
      <c r="BJ1198" s="391"/>
      <c r="BK1198" s="391"/>
      <c r="BL1198" s="391"/>
      <c r="BM1198" s="391"/>
      <c r="BN1198" s="391"/>
      <c r="BO1198" s="391"/>
      <c r="BP1198" s="391"/>
      <c r="BQ1198" s="391"/>
      <c r="BR1198" s="391"/>
      <c r="BS1198" s="391"/>
      <c r="BT1198" s="391"/>
      <c r="BU1198" s="391"/>
      <c r="BV1198" s="391"/>
      <c r="BW1198" s="391"/>
      <c r="BX1198" s="391"/>
      <c r="BY1198" s="391"/>
    </row>
    <row r="1199" s="211" customFormat="true" ht="15" customHeight="true" x14ac:dyDescent="0.2">
      <c r="BA1199" s="391"/>
      <c r="BB1199" s="238"/>
      <c r="BC1199" s="391"/>
      <c r="BD1199" s="391"/>
      <c r="BE1199" s="391"/>
      <c r="BF1199" s="391"/>
      <c r="BG1199" s="391"/>
      <c r="BH1199" s="391"/>
      <c r="BI1199" s="391"/>
      <c r="BJ1199" s="391"/>
      <c r="BK1199" s="391"/>
      <c r="BL1199" s="391"/>
      <c r="BM1199" s="391"/>
      <c r="BN1199" s="391"/>
      <c r="BO1199" s="391"/>
      <c r="BP1199" s="391"/>
      <c r="BQ1199" s="391"/>
      <c r="BR1199" s="391"/>
      <c r="BS1199" s="391"/>
      <c r="BT1199" s="391"/>
      <c r="BU1199" s="391"/>
      <c r="BV1199" s="391"/>
      <c r="BW1199" s="391"/>
      <c r="BX1199" s="391"/>
      <c r="BY1199" s="391"/>
    </row>
    <row r="1200" s="211" customFormat="true" ht="15" customHeight="true" x14ac:dyDescent="0.2">
      <c r="BA1200" s="391"/>
      <c r="BB1200" s="238"/>
      <c r="BC1200" s="391"/>
      <c r="BD1200" s="391"/>
      <c r="BE1200" s="391"/>
      <c r="BF1200" s="391"/>
      <c r="BG1200" s="391"/>
      <c r="BH1200" s="391"/>
      <c r="BI1200" s="391"/>
      <c r="BJ1200" s="391"/>
      <c r="BK1200" s="391"/>
      <c r="BL1200" s="391"/>
      <c r="BM1200" s="391"/>
      <c r="BN1200" s="391"/>
      <c r="BO1200" s="391"/>
      <c r="BP1200" s="391"/>
      <c r="BQ1200" s="391"/>
      <c r="BR1200" s="391"/>
      <c r="BS1200" s="391"/>
      <c r="BT1200" s="391"/>
      <c r="BU1200" s="391"/>
      <c r="BV1200" s="391"/>
      <c r="BW1200" s="391"/>
      <c r="BX1200" s="391"/>
      <c r="BY1200" s="391"/>
    </row>
  </sheetData>
  <mergeCells count="999">
    <mergeCell ref="BA347:BA348"/>
    <mergeCell ref="BA349:BA350"/>
    <mergeCell ref="BA351:BA352"/>
    <mergeCell ref="BA353:BA354"/>
    <mergeCell ref="BA153:BA167"/>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2"/>
    <mergeCell ref="M133:Q133"/>
    <mergeCell ref="A135:A139"/>
    <mergeCell ref="M120:Q120"/>
    <mergeCell ref="A122:A123"/>
    <mergeCell ref="A124:A127"/>
    <mergeCell ref="A128:A129"/>
    <mergeCell ref="A130:A132"/>
    <mergeCell ref="A153:A166"/>
    <mergeCell ref="C133:G133"/>
    <mergeCell ref="H133:L133"/>
    <mergeCell ref="C220:G220"/>
    <mergeCell ref="H220:L220"/>
    <mergeCell ref="M220:Q220"/>
    <mergeCell ref="A208:B208"/>
    <mergeCell ref="A1025:C1025"/>
    <mergeCell ref="A1026:B1026"/>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D463"/>
    <mergeCell ref="H463:J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E464"/>
    <mergeCell ref="H464:I464"/>
    <mergeCell ref="M464:O464"/>
    <mergeCell ref="C465:D465"/>
    <mergeCell ref="H465:I465"/>
    <mergeCell ref="M465:N465"/>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O527:Q527"/>
    <mergeCell ref="H528:I528"/>
    <mergeCell ref="C524:D524"/>
    <mergeCell ref="H524:L524"/>
    <mergeCell ref="M524:N524"/>
    <mergeCell ref="C525:D525"/>
    <mergeCell ref="H525:I526"/>
    <mergeCell ref="J525:L525"/>
    <mergeCell ref="M525:N525"/>
    <mergeCell ref="C526:G526"/>
    <mergeCell ref="M526:Q526"/>
    <mergeCell ref="C529:D529"/>
    <mergeCell ref="H529:I529"/>
    <mergeCell ref="M529:N529"/>
    <mergeCell ref="C530:D530"/>
    <mergeCell ref="H530:J530"/>
    <mergeCell ref="M530:N530"/>
    <mergeCell ref="C527:D528"/>
    <mergeCell ref="E527:G527"/>
    <mergeCell ref="H527:I527"/>
    <mergeCell ref="M527:N528"/>
    <mergeCell ref="C531:D531"/>
    <mergeCell ref="H531:I532"/>
    <mergeCell ref="M531:N531"/>
    <mergeCell ref="C532:E532"/>
    <mergeCell ref="M532:O532"/>
    <mergeCell ref="C533:D534"/>
    <mergeCell ref="H533:I533"/>
    <mergeCell ref="M533:N534"/>
    <mergeCell ref="H534:I534"/>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93:D593"/>
    <mergeCell ref="H593:I593"/>
    <mergeCell ref="M593:N593"/>
    <mergeCell ref="C594:D594"/>
    <mergeCell ref="H594:I594"/>
    <mergeCell ref="M594:N594"/>
    <mergeCell ref="C591:D591"/>
    <mergeCell ref="H591:I591"/>
    <mergeCell ref="M591:N591"/>
    <mergeCell ref="C592:D592"/>
    <mergeCell ref="H592:J592"/>
    <mergeCell ref="M592:N592"/>
    <mergeCell ref="C597:D597"/>
    <mergeCell ref="H597:I597"/>
    <mergeCell ref="M597:N597"/>
    <mergeCell ref="C598:D598"/>
    <mergeCell ref="H598:I598"/>
    <mergeCell ref="M598:N598"/>
    <mergeCell ref="C595:E595"/>
    <mergeCell ref="H595:I595"/>
    <mergeCell ref="M595:O595"/>
    <mergeCell ref="C596:D596"/>
    <mergeCell ref="H596:I596"/>
    <mergeCell ref="M596:N596"/>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93:D693"/>
    <mergeCell ref="H693:I693"/>
    <mergeCell ref="M693:N693"/>
    <mergeCell ref="C694:D694"/>
    <mergeCell ref="H694:I694"/>
    <mergeCell ref="M694:N694"/>
    <mergeCell ref="C691:D691"/>
    <mergeCell ref="H691:I691"/>
    <mergeCell ref="M691:N691"/>
    <mergeCell ref="C692:D692"/>
    <mergeCell ref="H692:I692"/>
    <mergeCell ref="M692:N692"/>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47625</xdr:rowOff>
                  </from>
                  <to>
                    <xdr:col>1</xdr:col>
                    <xdr:colOff>1704975</xdr:colOff>
                    <xdr:row>399</xdr:row>
                    <xdr:rowOff>238125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27993-605E-4E50-98C8-A4BD1D4F59C8}">
  <sheetPr codeName="Feuil5"/>
  <dimension ref="A1:CZ1200"/>
  <sheetViews>
    <sheetView showGridLines="false" workbookViewId="0"/>
  </sheetViews>
  <sheetFormatPr defaultColWidth="13.5703125" defaultRowHeight="15" customHeight="true" x14ac:dyDescent="0.2"/>
  <cols>
    <col min="1" max="1" width="31.5703125" style="390" customWidth="true"/>
    <col min="2" max="2" width="41.5703125" style="390" customWidth="true"/>
    <col min="3" max="17" width="10.7109375" style="390" customWidth="true"/>
    <col min="18" max="35" width="12.5703125" style="390" customWidth="true"/>
    <col min="36" max="52" width="12.5703125" style="211" customWidth="true"/>
    <col min="53" max="53" width="31.5703125" style="391" customWidth="true"/>
    <col min="54" max="54" width="41.5703125" style="238" customWidth="true"/>
    <col min="55" max="69" width="9.140625" style="391" customWidth="true"/>
    <col min="70" max="77" width="12.5703125" style="391" customWidth="true"/>
    <col min="78" max="104" width="12.5703125" style="211" customWidth="true"/>
    <col min="105" max="16384" width="13.5703125" style="390"/>
  </cols>
  <sheetData>
    <row r="1" s="111" customFormat="true" ht="18" customHeight="true" x14ac:dyDescent="0.2">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Sudan</v>
      </c>
      <c r="B2" s="226"/>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2014</v>
      </c>
      <c r="B3" s="228"/>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MICS14</v>
      </c>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569" t="str">
        <f>B1028</f>
        <v/>
      </c>
      <c r="B10" s="570"/>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569" t="str">
        <f>B1027</f>
        <v/>
      </c>
      <c r="B11" s="57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572"/>
      <c r="B12" s="570"/>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573"/>
      <c r="B13" s="574"/>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397" customFormat="true" ht="15" customHeight="true" x14ac:dyDescent="0.2">
      <c r="A14" s="115" t="s">
        <v>95</v>
      </c>
      <c r="B14" s="208"/>
      <c r="C14" s="1775" t="s">
        <v>114</v>
      </c>
      <c r="D14" s="1776"/>
      <c r="E14" s="1776"/>
      <c r="F14" s="1776"/>
      <c r="G14" s="1777"/>
      <c r="H14" s="1910" t="s">
        <v>38</v>
      </c>
      <c r="I14" s="1911"/>
      <c r="J14" s="1911"/>
      <c r="K14" s="1911"/>
      <c r="L14" s="1912"/>
      <c r="M14" s="1917" t="s">
        <v>37</v>
      </c>
      <c r="N14" s="1918"/>
      <c r="O14" s="1918"/>
      <c r="P14" s="1918"/>
      <c r="Q14" s="1919"/>
      <c r="R14" s="1508" t="s">
        <v>138</v>
      </c>
      <c r="S14" s="1514"/>
      <c r="T14" s="1514"/>
      <c r="U14" s="1514"/>
      <c r="V14" s="1514"/>
      <c r="W14" s="1514"/>
      <c r="X14" s="1514"/>
      <c r="Y14" s="1514"/>
      <c r="Z14" s="1514"/>
      <c r="AA14" s="1514"/>
      <c r="AB14" s="1514"/>
      <c r="AC14" s="1514"/>
      <c r="AD14" s="1514"/>
      <c r="AE14" s="1514"/>
      <c r="AF14" s="1514"/>
      <c r="AG14" s="1514"/>
      <c r="AH14" s="1514"/>
      <c r="AI14" s="1515"/>
      <c r="AJ14" s="311"/>
      <c r="AK14" s="311"/>
      <c r="AL14" s="311"/>
      <c r="AM14" s="311"/>
      <c r="AN14" s="311"/>
      <c r="AO14" s="311"/>
      <c r="AP14" s="311"/>
      <c r="AQ14" s="311"/>
      <c r="AR14" s="311"/>
      <c r="AS14" s="311"/>
      <c r="AT14" s="311"/>
      <c r="AU14" s="311"/>
      <c r="AV14" s="311"/>
      <c r="AW14" s="311"/>
      <c r="AX14" s="311"/>
      <c r="AY14" s="311"/>
      <c r="AZ14" s="568"/>
      <c r="BA14" s="217" t="s">
        <v>128</v>
      </c>
      <c r="BB14" s="115" t="s">
        <v>95</v>
      </c>
      <c r="BC14" s="1765" t="s">
        <v>114</v>
      </c>
      <c r="BD14" s="1766"/>
      <c r="BE14" s="1766"/>
      <c r="BF14" s="1766"/>
      <c r="BG14" s="1767"/>
      <c r="BH14" s="1768" t="s">
        <v>38</v>
      </c>
      <c r="BI14" s="1766"/>
      <c r="BJ14" s="1766"/>
      <c r="BK14" s="1766"/>
      <c r="BL14" s="1767"/>
      <c r="BM14" s="1768" t="s">
        <v>37</v>
      </c>
      <c r="BN14" s="1766"/>
      <c r="BO14" s="1766"/>
      <c r="BP14" s="1766"/>
      <c r="BQ14" s="1778"/>
      <c r="BR14" s="1406" t="s">
        <v>138</v>
      </c>
      <c r="BS14" s="1407"/>
      <c r="BT14" s="1407"/>
      <c r="BU14" s="1407"/>
      <c r="BV14" s="1407"/>
      <c r="BW14" s="1407"/>
      <c r="BX14" s="1407"/>
      <c r="BY14" s="1408"/>
      <c r="BZ14" s="312"/>
      <c r="CA14" s="312"/>
      <c r="CB14" s="312"/>
      <c r="CC14" s="312"/>
      <c r="CD14" s="312"/>
      <c r="CE14" s="312"/>
      <c r="CF14" s="312"/>
      <c r="CG14" s="312"/>
      <c r="CH14" s="312"/>
      <c r="CI14" s="312"/>
      <c r="CJ14" s="215"/>
      <c r="CK14" s="215"/>
      <c r="CL14" s="215"/>
      <c r="CM14" s="215"/>
      <c r="CN14" s="215"/>
      <c r="CO14" s="215"/>
      <c r="CP14" s="215"/>
      <c r="CQ14" s="215"/>
      <c r="CR14" s="215"/>
      <c r="CS14" s="215"/>
      <c r="CT14" s="215"/>
      <c r="CU14" s="215"/>
      <c r="CV14" s="215"/>
      <c r="CW14" s="215"/>
      <c r="CX14" s="215"/>
      <c r="CY14" s="215"/>
      <c r="CZ14" s="215"/>
    </row>
    <row r="15" s="397" customFormat="true" ht="24" x14ac:dyDescent="0.2">
      <c r="A15" s="182" t="s">
        <v>87</v>
      </c>
      <c r="B15" s="242"/>
      <c r="C15" s="268" t="s">
        <v>0</v>
      </c>
      <c r="D15" s="269" t="s">
        <v>1</v>
      </c>
      <c r="E15" s="269" t="s">
        <v>2</v>
      </c>
      <c r="F15" s="269" t="s">
        <v>3</v>
      </c>
      <c r="G15" s="270" t="s">
        <v>4</v>
      </c>
      <c r="H15" s="1174" t="s">
        <v>0</v>
      </c>
      <c r="I15" s="1134" t="s">
        <v>1</v>
      </c>
      <c r="J15" s="1134" t="s">
        <v>2</v>
      </c>
      <c r="K15" s="1134" t="s">
        <v>3</v>
      </c>
      <c r="L15" s="1135" t="s">
        <v>4</v>
      </c>
      <c r="M15" s="1164" t="s">
        <v>0</v>
      </c>
      <c r="N15" s="1134" t="s">
        <v>1</v>
      </c>
      <c r="O15" s="1134" t="s">
        <v>2</v>
      </c>
      <c r="P15" s="1134" t="s">
        <v>3</v>
      </c>
      <c r="Q15" s="1184" t="s">
        <v>4</v>
      </c>
      <c r="R15" s="1174" t="s">
        <v>147</v>
      </c>
      <c r="S15" s="1134" t="s">
        <v>272</v>
      </c>
      <c r="T15" s="1134" t="s">
        <v>273</v>
      </c>
      <c r="U15" s="1134" t="s">
        <v>148</v>
      </c>
      <c r="V15" s="1134" t="s">
        <v>149</v>
      </c>
      <c r="W15" s="1134" t="s">
        <v>150</v>
      </c>
      <c r="X15" s="1134" t="s">
        <v>151</v>
      </c>
      <c r="Y15" s="1134" t="s">
        <v>274</v>
      </c>
      <c r="Z15" s="1134" t="s">
        <v>153</v>
      </c>
      <c r="AA15" s="1134" t="s">
        <v>154</v>
      </c>
      <c r="AB15" s="1134" t="s">
        <v>155</v>
      </c>
      <c r="AC15" s="1134" t="s">
        <v>156</v>
      </c>
      <c r="AD15" s="1134" t="s">
        <v>157</v>
      </c>
      <c r="AE15" s="1134" t="s">
        <v>275</v>
      </c>
      <c r="AF15" s="1134" t="s">
        <v>159</v>
      </c>
      <c r="AG15" s="1134" t="s">
        <v>276</v>
      </c>
      <c r="AH15" s="1134" t="s">
        <v>277</v>
      </c>
      <c r="AI15" s="1136" t="s">
        <v>278</v>
      </c>
      <c r="AJ15" s="311"/>
      <c r="AK15" s="311"/>
      <c r="AL15" s="311"/>
      <c r="AM15" s="311"/>
      <c r="AN15" s="311"/>
      <c r="AO15" s="311"/>
      <c r="AP15" s="311"/>
      <c r="AQ15" s="311"/>
      <c r="AR15" s="311"/>
      <c r="AS15" s="311"/>
      <c r="AT15" s="311"/>
      <c r="AU15" s="311"/>
      <c r="AV15" s="311"/>
      <c r="AW15" s="311"/>
      <c r="AX15" s="311"/>
      <c r="AY15" s="311"/>
      <c r="AZ15" s="568"/>
      <c r="BA15" s="192" t="s">
        <v>119</v>
      </c>
      <c r="BB15" s="191"/>
      <c r="BC15" s="313" t="s">
        <v>0</v>
      </c>
      <c r="BD15" s="166" t="s">
        <v>1</v>
      </c>
      <c r="BE15" s="166" t="s">
        <v>2</v>
      </c>
      <c r="BF15" s="166" t="s">
        <v>3</v>
      </c>
      <c r="BG15" s="314" t="s">
        <v>4</v>
      </c>
      <c r="BH15" s="315" t="s">
        <v>0</v>
      </c>
      <c r="BI15" s="166" t="s">
        <v>1</v>
      </c>
      <c r="BJ15" s="166" t="s">
        <v>2</v>
      </c>
      <c r="BK15" s="166" t="s">
        <v>3</v>
      </c>
      <c r="BL15" s="314" t="s">
        <v>4</v>
      </c>
      <c r="BM15" s="315" t="s">
        <v>0</v>
      </c>
      <c r="BN15" s="166" t="s">
        <v>1</v>
      </c>
      <c r="BO15" s="166" t="s">
        <v>2</v>
      </c>
      <c r="BP15" s="166" t="s">
        <v>3</v>
      </c>
      <c r="BQ15" s="314" t="s">
        <v>4</v>
      </c>
      <c r="BR15" s="315" t="s">
        <v>147</v>
      </c>
      <c r="BS15" s="166" t="s">
        <v>272</v>
      </c>
      <c r="BT15" s="166" t="s">
        <v>273</v>
      </c>
      <c r="BU15" s="166" t="s">
        <v>148</v>
      </c>
      <c r="BV15" s="166" t="s">
        <v>149</v>
      </c>
      <c r="BW15" s="166" t="s">
        <v>150</v>
      </c>
      <c r="BX15" s="166" t="s">
        <v>151</v>
      </c>
      <c r="BY15" s="167" t="s">
        <v>274</v>
      </c>
      <c r="BZ15" s="167" t="s">
        <v>153</v>
      </c>
      <c r="CA15" s="167" t="s">
        <v>154</v>
      </c>
      <c r="CB15" s="167" t="s">
        <v>155</v>
      </c>
      <c r="CC15" s="167" t="s">
        <v>156</v>
      </c>
      <c r="CD15" s="167" t="s">
        <v>157</v>
      </c>
      <c r="CE15" s="167" t="s">
        <v>275</v>
      </c>
      <c r="CF15" s="167" t="s">
        <v>159</v>
      </c>
      <c r="CG15" s="167" t="s">
        <v>276</v>
      </c>
      <c r="CH15" s="167" t="s">
        <v>277</v>
      </c>
      <c r="CI15" s="167" t="s">
        <v>278</v>
      </c>
      <c r="CJ15" s="1471"/>
      <c r="CK15" s="1471"/>
      <c r="CL15" s="1471"/>
      <c r="CM15" s="1471"/>
      <c r="CN15" s="1471"/>
      <c r="CO15" s="1471"/>
      <c r="CP15" s="1471"/>
      <c r="CQ15" s="1471"/>
      <c r="CR15" s="1471"/>
      <c r="CS15" s="1471"/>
      <c r="CT15" s="1471"/>
      <c r="CU15" s="1471"/>
      <c r="CV15" s="1471"/>
      <c r="CW15" s="1471"/>
      <c r="CX15" s="1471"/>
      <c r="CY15" s="1471"/>
      <c r="CZ15" s="1471"/>
    </row>
    <row r="16" s="397" customFormat="true" ht="15" customHeight="true" x14ac:dyDescent="0.2">
      <c r="A16" s="1888" t="s">
        <v>13</v>
      </c>
      <c r="B16" s="1360" t="s">
        <v>14</v>
      </c>
      <c r="C16" s="1209">
        <v>59.631304049110589</v>
      </c>
      <c r="D16" s="1210">
        <v>71.86049165233409</v>
      </c>
      <c r="E16" s="1210">
        <v>86.416778051293633</v>
      </c>
      <c r="F16" s="1210">
        <v>94.163977023203643</v>
      </c>
      <c r="G16" s="1211">
        <v>97.598965821986567</v>
      </c>
      <c r="H16" s="1212">
        <v>91.879008631340369</v>
      </c>
      <c r="I16" s="1210">
        <v>92.666107469131973</v>
      </c>
      <c r="J16" s="1210">
        <v>94.843917549482697</v>
      </c>
      <c r="K16" s="1210">
        <v>96.09672650457928</v>
      </c>
      <c r="L16" s="1213">
        <v>99.089490021752752</v>
      </c>
      <c r="M16" s="1214">
        <v>58.662438241432227</v>
      </c>
      <c r="N16" s="1210">
        <v>61.999069162545837</v>
      </c>
      <c r="O16" s="1210">
        <v>75.356818754816615</v>
      </c>
      <c r="P16" s="1210">
        <v>88.429818025555434</v>
      </c>
      <c r="Q16" s="1211">
        <v>96.309237397881304</v>
      </c>
      <c r="R16" s="1212">
        <v>76.831801685672545</v>
      </c>
      <c r="S16" s="1210">
        <v>51.138606386581372</v>
      </c>
      <c r="T16" s="1210">
        <v>74.176916029059484</v>
      </c>
      <c r="U16" s="1210">
        <v>67.697741603592675</v>
      </c>
      <c r="V16" s="1210">
        <v>97.314118914553333</v>
      </c>
      <c r="W16" s="1210">
        <v>76.332883258363523</v>
      </c>
      <c r="X16" s="1210">
        <v>96.390634818597235</v>
      </c>
      <c r="Y16" s="1210">
        <v>61.044275662972993</v>
      </c>
      <c r="Z16" s="1210">
        <v>87.32674656880269</v>
      </c>
      <c r="AA16" s="1210">
        <v>96.666196573015156</v>
      </c>
      <c r="AB16" s="1210">
        <v>90.241384875915458</v>
      </c>
      <c r="AC16" s="1210">
        <v>91.911029339473544</v>
      </c>
      <c r="AD16" s="1210">
        <v>94.342731111000873</v>
      </c>
      <c r="AE16" s="1210">
        <v>56.547949566496378</v>
      </c>
      <c r="AF16" s="1210">
        <v>85.915427716380677</v>
      </c>
      <c r="AG16" s="1210">
        <v>68.933455208979339</v>
      </c>
      <c r="AH16" s="1210">
        <v>90.045837919265878</v>
      </c>
      <c r="AI16" s="1526">
        <v>63.670550575253806</v>
      </c>
      <c r="AJ16" s="311"/>
      <c r="AK16" s="311"/>
      <c r="AL16" s="311"/>
      <c r="AM16" s="311"/>
      <c r="AN16" s="311"/>
      <c r="AO16" s="311"/>
      <c r="AP16" s="311"/>
      <c r="AQ16" s="311"/>
      <c r="AR16" s="311"/>
      <c r="AS16" s="311"/>
      <c r="AT16" s="311"/>
      <c r="AU16" s="311"/>
      <c r="AV16" s="311"/>
      <c r="AW16" s="311"/>
      <c r="AX16" s="311"/>
      <c r="AY16" s="311"/>
      <c r="AZ16" s="568"/>
      <c r="BA16" s="1779" t="s">
        <v>13</v>
      </c>
      <c r="BB16" s="147" t="s">
        <v>14</v>
      </c>
      <c r="BC16" s="1036" t="s">
        <v>35</v>
      </c>
      <c r="BD16" s="1055" t="s">
        <v>35</v>
      </c>
      <c r="BE16" s="1055" t="s">
        <v>35</v>
      </c>
      <c r="BF16" s="1055" t="s">
        <v>35</v>
      </c>
      <c r="BG16" s="1075" t="s">
        <v>35</v>
      </c>
      <c r="BH16" s="1095" t="s">
        <v>35</v>
      </c>
      <c r="BI16" s="1055" t="s">
        <v>35</v>
      </c>
      <c r="BJ16" s="1055" t="s">
        <v>35</v>
      </c>
      <c r="BK16" s="1055" t="s">
        <v>35</v>
      </c>
      <c r="BL16" s="1075" t="s">
        <v>35</v>
      </c>
      <c r="BM16" s="1095" t="s">
        <v>35</v>
      </c>
      <c r="BN16" s="1055" t="s">
        <v>35</v>
      </c>
      <c r="BO16" s="1055" t="s">
        <v>35</v>
      </c>
      <c r="BP16" s="1055" t="s">
        <v>35</v>
      </c>
      <c r="BQ16" s="1075" t="s">
        <v>35</v>
      </c>
      <c r="BR16" s="1095" t="s">
        <v>35</v>
      </c>
      <c r="BS16" s="1055" t="s">
        <v>35</v>
      </c>
      <c r="BT16" s="1055" t="s">
        <v>35</v>
      </c>
      <c r="BU16" s="1055" t="s">
        <v>35</v>
      </c>
      <c r="BV16" s="1055" t="s">
        <v>35</v>
      </c>
      <c r="BW16" s="1055" t="s">
        <v>35</v>
      </c>
      <c r="BX16" s="1055" t="s">
        <v>35</v>
      </c>
      <c r="BY16" s="1114" t="s">
        <v>35</v>
      </c>
      <c r="BZ16" s="1114" t="s">
        <v>35</v>
      </c>
      <c r="CA16" s="1114" t="s">
        <v>35</v>
      </c>
      <c r="CB16" s="1114" t="s">
        <v>35</v>
      </c>
      <c r="CC16" s="1114" t="s">
        <v>35</v>
      </c>
      <c r="CD16" s="1114" t="s">
        <v>35</v>
      </c>
      <c r="CE16" s="1114" t="s">
        <v>35</v>
      </c>
      <c r="CF16" s="1114" t="s">
        <v>35</v>
      </c>
      <c r="CG16" s="1114" t="s">
        <v>35</v>
      </c>
      <c r="CH16" s="1114" t="s">
        <v>35</v>
      </c>
      <c r="CI16" s="1114" t="s">
        <v>35</v>
      </c>
      <c r="CJ16" s="1472"/>
      <c r="CK16" s="1472"/>
      <c r="CL16" s="1472"/>
      <c r="CM16" s="1472"/>
      <c r="CN16" s="1472"/>
      <c r="CO16" s="1472"/>
      <c r="CP16" s="1472"/>
      <c r="CQ16" s="1472"/>
      <c r="CR16" s="1472"/>
      <c r="CS16" s="1472"/>
      <c r="CT16" s="1472"/>
      <c r="CU16" s="1472"/>
      <c r="CV16" s="1472"/>
      <c r="CW16" s="1472"/>
      <c r="CX16" s="1472"/>
      <c r="CY16" s="1472"/>
      <c r="CZ16" s="1472"/>
    </row>
    <row r="17" s="397" customFormat="true" ht="15" customHeight="true" x14ac:dyDescent="0.2">
      <c r="A17" s="1889"/>
      <c r="B17" s="1361" t="s">
        <v>51</v>
      </c>
      <c r="C17" s="1215">
        <v>40.368695950889148</v>
      </c>
      <c r="D17" s="1216">
        <v>28.139508347666563</v>
      </c>
      <c r="E17" s="1216">
        <v>13.583221948706555</v>
      </c>
      <c r="F17" s="1216">
        <v>5.8360229767962295</v>
      </c>
      <c r="G17" s="1217">
        <v>2.4010341780134432</v>
      </c>
      <c r="H17" s="1218">
        <v>8.1209913686596771</v>
      </c>
      <c r="I17" s="1216">
        <v>7.3338925308680176</v>
      </c>
      <c r="J17" s="1216">
        <v>5.156082450517296</v>
      </c>
      <c r="K17" s="1216">
        <v>3.9032734954207218</v>
      </c>
      <c r="L17" s="1219">
        <v>0.91050997824725066</v>
      </c>
      <c r="M17" s="1220">
        <v>41.337561758567432</v>
      </c>
      <c r="N17" s="1216">
        <v>38.000930837454263</v>
      </c>
      <c r="O17" s="1216">
        <v>24.643181245183836</v>
      </c>
      <c r="P17" s="1216">
        <v>11.570181974444603</v>
      </c>
      <c r="Q17" s="1217">
        <v>3.6907626021187392</v>
      </c>
      <c r="R17" s="1218">
        <v>23.168198314327476</v>
      </c>
      <c r="S17" s="1216">
        <v>48.861393613418734</v>
      </c>
      <c r="T17" s="1216">
        <v>25.823083970940573</v>
      </c>
      <c r="U17" s="1216">
        <v>32.302258396407254</v>
      </c>
      <c r="V17" s="1216">
        <v>2.6858810854466548</v>
      </c>
      <c r="W17" s="1216">
        <v>23.667116741636356</v>
      </c>
      <c r="X17" s="1216">
        <v>3.6093651814027372</v>
      </c>
      <c r="Y17" s="1216">
        <v>38.955724337026922</v>
      </c>
      <c r="Z17" s="1216">
        <v>12.673253431197113</v>
      </c>
      <c r="AA17" s="1216">
        <v>3.3338034269849528</v>
      </c>
      <c r="AB17" s="1216">
        <v>9.7586151240843826</v>
      </c>
      <c r="AC17" s="1216">
        <v>8.0889706605264795</v>
      </c>
      <c r="AD17" s="1216">
        <v>5.6572688889991349</v>
      </c>
      <c r="AE17" s="1216">
        <v>43.452050433503715</v>
      </c>
      <c r="AF17" s="1216">
        <v>14.084572283619426</v>
      </c>
      <c r="AG17" s="1216">
        <v>31.066544791020622</v>
      </c>
      <c r="AH17" s="1216">
        <v>9.9541620807341005</v>
      </c>
      <c r="AI17" s="1527">
        <v>36.329449424746066</v>
      </c>
      <c r="AJ17" s="311"/>
      <c r="AK17" s="311"/>
      <c r="AL17" s="311"/>
      <c r="AM17" s="311"/>
      <c r="AN17" s="311"/>
      <c r="AO17" s="311"/>
      <c r="AP17" s="311"/>
      <c r="AQ17" s="311"/>
      <c r="AR17" s="311"/>
      <c r="AS17" s="311"/>
      <c r="AT17" s="311"/>
      <c r="AU17" s="311"/>
      <c r="AV17" s="311"/>
      <c r="AW17" s="311"/>
      <c r="AX17" s="311"/>
      <c r="AY17" s="311"/>
      <c r="AZ17" s="568"/>
      <c r="BA17" s="1780"/>
      <c r="BB17" s="148" t="s">
        <v>51</v>
      </c>
      <c r="BC17" s="1037" t="s">
        <v>35</v>
      </c>
      <c r="BD17" s="1056" t="s">
        <v>35</v>
      </c>
      <c r="BE17" s="1056" t="s">
        <v>35</v>
      </c>
      <c r="BF17" s="1056" t="s">
        <v>35</v>
      </c>
      <c r="BG17" s="1076" t="s">
        <v>35</v>
      </c>
      <c r="BH17" s="1096" t="s">
        <v>35</v>
      </c>
      <c r="BI17" s="1056" t="s">
        <v>35</v>
      </c>
      <c r="BJ17" s="1056" t="s">
        <v>35</v>
      </c>
      <c r="BK17" s="1056" t="s">
        <v>35</v>
      </c>
      <c r="BL17" s="1076" t="s">
        <v>35</v>
      </c>
      <c r="BM17" s="1096" t="s">
        <v>35</v>
      </c>
      <c r="BN17" s="1056" t="s">
        <v>35</v>
      </c>
      <c r="BO17" s="1056" t="s">
        <v>35</v>
      </c>
      <c r="BP17" s="1056" t="s">
        <v>35</v>
      </c>
      <c r="BQ17" s="1076" t="s">
        <v>35</v>
      </c>
      <c r="BR17" s="1096" t="s">
        <v>35</v>
      </c>
      <c r="BS17" s="1056" t="s">
        <v>35</v>
      </c>
      <c r="BT17" s="1056" t="s">
        <v>35</v>
      </c>
      <c r="BU17" s="1056" t="s">
        <v>35</v>
      </c>
      <c r="BV17" s="1056" t="s">
        <v>35</v>
      </c>
      <c r="BW17" s="1056" t="s">
        <v>35</v>
      </c>
      <c r="BX17" s="1056" t="s">
        <v>35</v>
      </c>
      <c r="BY17" s="1115" t="s">
        <v>35</v>
      </c>
      <c r="BZ17" s="1115" t="s">
        <v>35</v>
      </c>
      <c r="CA17" s="1115" t="s">
        <v>35</v>
      </c>
      <c r="CB17" s="1115" t="s">
        <v>35</v>
      </c>
      <c r="CC17" s="1115" t="s">
        <v>35</v>
      </c>
      <c r="CD17" s="1115" t="s">
        <v>35</v>
      </c>
      <c r="CE17" s="1115" t="s">
        <v>35</v>
      </c>
      <c r="CF17" s="1115" t="s">
        <v>35</v>
      </c>
      <c r="CG17" s="1115" t="s">
        <v>35</v>
      </c>
      <c r="CH17" s="1115" t="s">
        <v>35</v>
      </c>
      <c r="CI17" s="1115" t="s">
        <v>35</v>
      </c>
      <c r="CJ17" s="1473"/>
      <c r="CK17" s="1473"/>
      <c r="CL17" s="1473"/>
      <c r="CM17" s="1473"/>
      <c r="CN17" s="1473"/>
      <c r="CO17" s="1473"/>
      <c r="CP17" s="1473"/>
      <c r="CQ17" s="1473"/>
      <c r="CR17" s="1473"/>
      <c r="CS17" s="1473"/>
      <c r="CT17" s="1473"/>
      <c r="CU17" s="1473"/>
      <c r="CV17" s="1473"/>
      <c r="CW17" s="1473"/>
      <c r="CX17" s="1473"/>
      <c r="CY17" s="1473"/>
      <c r="CZ17" s="1473"/>
    </row>
    <row r="18" s="397" customFormat="true" ht="15" customHeight="true" x14ac:dyDescent="0.2">
      <c r="A18" s="1889" t="s">
        <v>60</v>
      </c>
      <c r="B18" s="1361" t="s">
        <v>15</v>
      </c>
      <c r="C18" s="773">
        <f>C16*C23/100</f>
        <v>36.315464165908345</v>
      </c>
      <c r="D18" s="774">
        <f>D16*D23/100</f>
        <v>53.679787264293566</v>
      </c>
      <c r="E18" s="774">
        <f t="shared" ref="E18:AI18" si="0">E16*E23/100</f>
        <v>76.392431797343576</v>
      </c>
      <c r="F18" s="774">
        <f t="shared" si="0"/>
        <v>89.267450217997052</v>
      </c>
      <c r="G18" s="775">
        <f t="shared" si="0"/>
        <v>96.330179266300746</v>
      </c>
      <c r="H18" s="776">
        <f t="shared" si="0"/>
        <v>73.87072293959767</v>
      </c>
      <c r="I18" s="774">
        <f t="shared" si="0"/>
        <v>84.140825581971825</v>
      </c>
      <c r="J18" s="774">
        <f t="shared" si="0"/>
        <v>91.145004765052875</v>
      </c>
      <c r="K18" s="774">
        <f t="shared" si="0"/>
        <v>94.270888700992273</v>
      </c>
      <c r="L18" s="777">
        <f t="shared" si="0"/>
        <v>98.19768461155698</v>
      </c>
      <c r="M18" s="773">
        <f t="shared" si="0"/>
        <v>35.021475630135043</v>
      </c>
      <c r="N18" s="774">
        <f t="shared" si="0"/>
        <v>41.04338378560535</v>
      </c>
      <c r="O18" s="774">
        <f t="shared" si="0"/>
        <v>60.285455003853293</v>
      </c>
      <c r="P18" s="774">
        <f t="shared" si="0"/>
        <v>81.267002765485444</v>
      </c>
      <c r="Q18" s="775">
        <f t="shared" si="0"/>
        <v>94.286743412525809</v>
      </c>
      <c r="R18" s="776">
        <f t="shared" si="0"/>
        <v>63.616731795736868</v>
      </c>
      <c r="S18" s="774">
        <f t="shared" si="0"/>
        <v>40.450637651785861</v>
      </c>
      <c r="T18" s="774">
        <f t="shared" si="0"/>
        <v>55.85521776988179</v>
      </c>
      <c r="U18" s="774">
        <f t="shared" si="0"/>
        <v>64.448250006620228</v>
      </c>
      <c r="V18" s="774">
        <f t="shared" si="0"/>
        <v>94.881265941689506</v>
      </c>
      <c r="W18" s="774">
        <f t="shared" si="0"/>
        <v>60.302977774107184</v>
      </c>
      <c r="X18" s="774">
        <f t="shared" si="0"/>
        <v>95.330337835592672</v>
      </c>
      <c r="Y18" s="774">
        <f t="shared" si="0"/>
        <v>32.536598928364604</v>
      </c>
      <c r="Z18" s="774">
        <f t="shared" si="0"/>
        <v>72.306546158968615</v>
      </c>
      <c r="AA18" s="774">
        <f t="shared" si="0"/>
        <v>94.926205034700885</v>
      </c>
      <c r="AB18" s="774">
        <f t="shared" si="0"/>
        <v>69.485866354454899</v>
      </c>
      <c r="AC18" s="774">
        <f t="shared" si="0"/>
        <v>87.039744784481442</v>
      </c>
      <c r="AD18" s="774">
        <f t="shared" si="0"/>
        <v>74.059043922135686</v>
      </c>
      <c r="AE18" s="774">
        <f t="shared" si="0"/>
        <v>40.601427788744402</v>
      </c>
      <c r="AF18" s="774">
        <f t="shared" si="0"/>
        <v>71.739382143177863</v>
      </c>
      <c r="AG18" s="774">
        <f t="shared" si="0"/>
        <v>50.390355757763892</v>
      </c>
      <c r="AH18" s="774">
        <f t="shared" si="0"/>
        <v>66.183690870660428</v>
      </c>
      <c r="AI18" s="777">
        <f t="shared" si="0"/>
        <v>52.146180921132874</v>
      </c>
      <c r="AJ18" s="311"/>
      <c r="AK18" s="311"/>
      <c r="AL18" s="311"/>
      <c r="AM18" s="311"/>
      <c r="AN18" s="311"/>
      <c r="AO18" s="311"/>
      <c r="AP18" s="311"/>
      <c r="AQ18" s="311"/>
      <c r="AR18" s="311"/>
      <c r="AS18" s="311"/>
      <c r="AT18" s="311"/>
      <c r="AU18" s="311"/>
      <c r="AV18" s="311"/>
      <c r="AW18" s="311"/>
      <c r="AX18" s="311"/>
      <c r="AY18" s="311"/>
      <c r="AZ18" s="568"/>
      <c r="BA18" s="1780" t="s">
        <v>60</v>
      </c>
      <c r="BB18" s="148" t="s">
        <v>15</v>
      </c>
      <c r="BC18" s="1037" t="s">
        <v>35</v>
      </c>
      <c r="BD18" s="1056" t="s">
        <v>35</v>
      </c>
      <c r="BE18" s="1056" t="s">
        <v>35</v>
      </c>
      <c r="BF18" s="1056" t="s">
        <v>35</v>
      </c>
      <c r="BG18" s="1076" t="s">
        <v>35</v>
      </c>
      <c r="BH18" s="1096" t="s">
        <v>35</v>
      </c>
      <c r="BI18" s="1056" t="s">
        <v>35</v>
      </c>
      <c r="BJ18" s="1056" t="s">
        <v>35</v>
      </c>
      <c r="BK18" s="1056" t="s">
        <v>35</v>
      </c>
      <c r="BL18" s="1076" t="s">
        <v>35</v>
      </c>
      <c r="BM18" s="1096" t="s">
        <v>35</v>
      </c>
      <c r="BN18" s="1056" t="s">
        <v>35</v>
      </c>
      <c r="BO18" s="1056" t="s">
        <v>35</v>
      </c>
      <c r="BP18" s="1056" t="s">
        <v>35</v>
      </c>
      <c r="BQ18" s="1076" t="s">
        <v>35</v>
      </c>
      <c r="BR18" s="1096" t="s">
        <v>35</v>
      </c>
      <c r="BS18" s="1056" t="s">
        <v>35</v>
      </c>
      <c r="BT18" s="1056" t="s">
        <v>35</v>
      </c>
      <c r="BU18" s="1056" t="s">
        <v>35</v>
      </c>
      <c r="BV18" s="1056" t="s">
        <v>35</v>
      </c>
      <c r="BW18" s="1056" t="s">
        <v>35</v>
      </c>
      <c r="BX18" s="1056" t="s">
        <v>35</v>
      </c>
      <c r="BY18" s="1115" t="s">
        <v>35</v>
      </c>
      <c r="BZ18" s="1115" t="s">
        <v>35</v>
      </c>
      <c r="CA18" s="1115" t="s">
        <v>35</v>
      </c>
      <c r="CB18" s="1115" t="s">
        <v>35</v>
      </c>
      <c r="CC18" s="1115" t="s">
        <v>35</v>
      </c>
      <c r="CD18" s="1115" t="s">
        <v>35</v>
      </c>
      <c r="CE18" s="1115" t="s">
        <v>35</v>
      </c>
      <c r="CF18" s="1115" t="s">
        <v>35</v>
      </c>
      <c r="CG18" s="1115" t="s">
        <v>35</v>
      </c>
      <c r="CH18" s="1115" t="s">
        <v>35</v>
      </c>
      <c r="CI18" s="1115" t="s">
        <v>35</v>
      </c>
      <c r="CJ18" s="1473"/>
      <c r="CK18" s="1473"/>
      <c r="CL18" s="1473"/>
      <c r="CM18" s="1473"/>
      <c r="CN18" s="1473"/>
      <c r="CO18" s="1473"/>
      <c r="CP18" s="1473"/>
      <c r="CQ18" s="1473"/>
      <c r="CR18" s="1473"/>
      <c r="CS18" s="1473"/>
      <c r="CT18" s="1473"/>
      <c r="CU18" s="1473"/>
      <c r="CV18" s="1473"/>
      <c r="CW18" s="1473"/>
      <c r="CX18" s="1473"/>
      <c r="CY18" s="1473"/>
      <c r="CZ18" s="1473"/>
    </row>
    <row r="19" s="397" customFormat="true" ht="15" customHeight="true" x14ac:dyDescent="0.2">
      <c r="A19" s="1889"/>
      <c r="B19" s="1361" t="s">
        <v>16</v>
      </c>
      <c r="C19" s="773">
        <f>C16*C22/100</f>
        <v>23.315839883202244</v>
      </c>
      <c r="D19" s="774">
        <f>D16*D22/100</f>
        <v>18.180704388040525</v>
      </c>
      <c r="E19" s="774">
        <f t="shared" ref="E19:AI19" si="1">E16*E22/100</f>
        <v>10.024346253950062</v>
      </c>
      <c r="F19" s="774">
        <f t="shared" si="1"/>
        <v>4.89652680520659</v>
      </c>
      <c r="G19" s="775">
        <f t="shared" si="1"/>
        <v>1.2687865556858255</v>
      </c>
      <c r="H19" s="776">
        <f t="shared" si="1"/>
        <v>18.008285691742714</v>
      </c>
      <c r="I19" s="774">
        <f t="shared" si="1"/>
        <v>8.5252818871601406</v>
      </c>
      <c r="J19" s="774">
        <f t="shared" si="1"/>
        <v>3.6989127844298251</v>
      </c>
      <c r="K19" s="774">
        <f t="shared" si="1"/>
        <v>1.8258378035870064</v>
      </c>
      <c r="L19" s="777">
        <f t="shared" si="1"/>
        <v>0.89180541019577475</v>
      </c>
      <c r="M19" s="773">
        <f t="shared" si="1"/>
        <v>23.640962611297187</v>
      </c>
      <c r="N19" s="774">
        <f t="shared" si="1"/>
        <v>20.95568537694049</v>
      </c>
      <c r="O19" s="774">
        <f t="shared" si="1"/>
        <v>15.071363750963323</v>
      </c>
      <c r="P19" s="774">
        <f t="shared" si="1"/>
        <v>7.1628152600699897</v>
      </c>
      <c r="Q19" s="775">
        <f t="shared" si="1"/>
        <v>2.0224939853555073</v>
      </c>
      <c r="R19" s="776">
        <f t="shared" si="1"/>
        <v>13.215069889935679</v>
      </c>
      <c r="S19" s="774">
        <f t="shared" si="1"/>
        <v>10.687968734795506</v>
      </c>
      <c r="T19" s="774">
        <f t="shared" si="1"/>
        <v>18.321698259177694</v>
      </c>
      <c r="U19" s="774">
        <f t="shared" si="1"/>
        <v>3.2494915969724487</v>
      </c>
      <c r="V19" s="774">
        <f t="shared" si="1"/>
        <v>2.4328529728638331</v>
      </c>
      <c r="W19" s="774">
        <f t="shared" si="1"/>
        <v>16.029905484256339</v>
      </c>
      <c r="X19" s="774">
        <f t="shared" si="1"/>
        <v>1.0602969830045696</v>
      </c>
      <c r="Y19" s="774">
        <f t="shared" si="1"/>
        <v>28.507676734608388</v>
      </c>
      <c r="Z19" s="774">
        <f t="shared" si="1"/>
        <v>15.020200409834063</v>
      </c>
      <c r="AA19" s="774">
        <f t="shared" si="1"/>
        <v>1.739991538314273</v>
      </c>
      <c r="AB19" s="774">
        <f t="shared" si="1"/>
        <v>20.755518521460555</v>
      </c>
      <c r="AC19" s="774">
        <f t="shared" si="1"/>
        <v>4.8712845549920978</v>
      </c>
      <c r="AD19" s="774">
        <f t="shared" si="1"/>
        <v>20.283687188865187</v>
      </c>
      <c r="AE19" s="774">
        <f t="shared" si="1"/>
        <v>15.946521777751977</v>
      </c>
      <c r="AF19" s="774">
        <f t="shared" si="1"/>
        <v>14.176045573202812</v>
      </c>
      <c r="AG19" s="774">
        <f t="shared" si="1"/>
        <v>18.54309945121544</v>
      </c>
      <c r="AH19" s="774">
        <f t="shared" si="1"/>
        <v>23.862147048605458</v>
      </c>
      <c r="AI19" s="777">
        <f t="shared" si="1"/>
        <v>11.524369654120939</v>
      </c>
      <c r="AJ19" s="311"/>
      <c r="AK19" s="311"/>
      <c r="AL19" s="311"/>
      <c r="AM19" s="311"/>
      <c r="AN19" s="311"/>
      <c r="AO19" s="311"/>
      <c r="AP19" s="311"/>
      <c r="AQ19" s="311"/>
      <c r="AR19" s="311"/>
      <c r="AS19" s="311"/>
      <c r="AT19" s="311"/>
      <c r="AU19" s="311"/>
      <c r="AV19" s="311"/>
      <c r="AW19" s="311"/>
      <c r="AX19" s="311"/>
      <c r="AY19" s="311"/>
      <c r="AZ19" s="568"/>
      <c r="BA19" s="1780"/>
      <c r="BB19" s="148" t="s">
        <v>16</v>
      </c>
      <c r="BC19" s="1037" t="s">
        <v>35</v>
      </c>
      <c r="BD19" s="1056" t="s">
        <v>35</v>
      </c>
      <c r="BE19" s="1056" t="s">
        <v>35</v>
      </c>
      <c r="BF19" s="1056" t="s">
        <v>35</v>
      </c>
      <c r="BG19" s="1076" t="s">
        <v>35</v>
      </c>
      <c r="BH19" s="1096" t="s">
        <v>35</v>
      </c>
      <c r="BI19" s="1056" t="s">
        <v>35</v>
      </c>
      <c r="BJ19" s="1056" t="s">
        <v>35</v>
      </c>
      <c r="BK19" s="1056" t="s">
        <v>35</v>
      </c>
      <c r="BL19" s="1076" t="s">
        <v>35</v>
      </c>
      <c r="BM19" s="1096" t="s">
        <v>35</v>
      </c>
      <c r="BN19" s="1056" t="s">
        <v>35</v>
      </c>
      <c r="BO19" s="1056" t="s">
        <v>35</v>
      </c>
      <c r="BP19" s="1056" t="s">
        <v>35</v>
      </c>
      <c r="BQ19" s="1076" t="s">
        <v>35</v>
      </c>
      <c r="BR19" s="1096" t="s">
        <v>35</v>
      </c>
      <c r="BS19" s="1056" t="s">
        <v>35</v>
      </c>
      <c r="BT19" s="1056" t="s">
        <v>35</v>
      </c>
      <c r="BU19" s="1056" t="s">
        <v>35</v>
      </c>
      <c r="BV19" s="1056" t="s">
        <v>35</v>
      </c>
      <c r="BW19" s="1056" t="s">
        <v>35</v>
      </c>
      <c r="BX19" s="1056" t="s">
        <v>35</v>
      </c>
      <c r="BY19" s="1115" t="s">
        <v>35</v>
      </c>
      <c r="BZ19" s="1115" t="s">
        <v>35</v>
      </c>
      <c r="CA19" s="1115" t="s">
        <v>35</v>
      </c>
      <c r="CB19" s="1115" t="s">
        <v>35</v>
      </c>
      <c r="CC19" s="1115" t="s">
        <v>35</v>
      </c>
      <c r="CD19" s="1115" t="s">
        <v>35</v>
      </c>
      <c r="CE19" s="1115" t="s">
        <v>35</v>
      </c>
      <c r="CF19" s="1115" t="s">
        <v>35</v>
      </c>
      <c r="CG19" s="1115" t="s">
        <v>35</v>
      </c>
      <c r="CH19" s="1115" t="s">
        <v>35</v>
      </c>
      <c r="CI19" s="1115" t="s">
        <v>35</v>
      </c>
      <c r="CJ19" s="1473"/>
      <c r="CK19" s="1473"/>
      <c r="CL19" s="1473"/>
      <c r="CM19" s="1473"/>
      <c r="CN19" s="1473"/>
      <c r="CO19" s="1473"/>
      <c r="CP19" s="1473"/>
      <c r="CQ19" s="1473"/>
      <c r="CR19" s="1473"/>
      <c r="CS19" s="1473"/>
      <c r="CT19" s="1473"/>
      <c r="CU19" s="1473"/>
      <c r="CV19" s="1473"/>
      <c r="CW19" s="1473"/>
      <c r="CX19" s="1473"/>
      <c r="CY19" s="1473"/>
      <c r="CZ19" s="1473"/>
    </row>
    <row r="20" s="397" customFormat="true" ht="15" customHeight="true" x14ac:dyDescent="0.2">
      <c r="A20" s="1889"/>
      <c r="B20" s="1361" t="s">
        <v>22</v>
      </c>
      <c r="C20" s="773">
        <f>100-C18-C19-C21</f>
        <v>40.368695950889411</v>
      </c>
      <c r="D20" s="774">
        <f>100-D18-D19-D21</f>
        <v>28.13950834766591</v>
      </c>
      <c r="E20" s="774">
        <f t="shared" ref="E20:AI20" si="2">100-E18-E19-E21</f>
        <v>13.583221948706361</v>
      </c>
      <c r="F20" s="774">
        <f t="shared" si="2"/>
        <v>5.8360229767963583</v>
      </c>
      <c r="G20" s="775">
        <f t="shared" si="2"/>
        <v>2.4010341780134281</v>
      </c>
      <c r="H20" s="776">
        <f t="shared" si="2"/>
        <v>8.1209913686596167</v>
      </c>
      <c r="I20" s="774">
        <f t="shared" si="2"/>
        <v>7.3338925308680345</v>
      </c>
      <c r="J20" s="774">
        <f t="shared" si="2"/>
        <v>5.1560824505173004</v>
      </c>
      <c r="K20" s="774">
        <f t="shared" si="2"/>
        <v>3.90327349542072</v>
      </c>
      <c r="L20" s="777">
        <f t="shared" si="2"/>
        <v>0.91050997824724533</v>
      </c>
      <c r="M20" s="773">
        <f t="shared" si="2"/>
        <v>41.337561758567773</v>
      </c>
      <c r="N20" s="774">
        <f t="shared" si="2"/>
        <v>38.000930837454163</v>
      </c>
      <c r="O20" s="774">
        <f t="shared" si="2"/>
        <v>24.643181245183385</v>
      </c>
      <c r="P20" s="774">
        <f t="shared" si="2"/>
        <v>11.570181974444566</v>
      </c>
      <c r="Q20" s="775">
        <f t="shared" si="2"/>
        <v>3.6907626021186841</v>
      </c>
      <c r="R20" s="776">
        <f t="shared" si="2"/>
        <v>23.168198314327455</v>
      </c>
      <c r="S20" s="774">
        <f t="shared" si="2"/>
        <v>48.861393613418635</v>
      </c>
      <c r="T20" s="774">
        <f t="shared" si="2"/>
        <v>25.823083970940516</v>
      </c>
      <c r="U20" s="774">
        <f t="shared" si="2"/>
        <v>32.302258396407325</v>
      </c>
      <c r="V20" s="774">
        <f t="shared" si="2"/>
        <v>2.685881085446661</v>
      </c>
      <c r="W20" s="774">
        <f t="shared" si="2"/>
        <v>23.667116741636477</v>
      </c>
      <c r="X20" s="774">
        <f t="shared" si="2"/>
        <v>3.6093651814027581</v>
      </c>
      <c r="Y20" s="774">
        <f t="shared" si="2"/>
        <v>38.955724337027</v>
      </c>
      <c r="Z20" s="774">
        <f t="shared" si="2"/>
        <v>12.673253431197322</v>
      </c>
      <c r="AA20" s="774">
        <f t="shared" si="2"/>
        <v>3.3338034269848418</v>
      </c>
      <c r="AB20" s="774">
        <f t="shared" si="2"/>
        <v>9.758615124084546</v>
      </c>
      <c r="AC20" s="774">
        <f t="shared" si="2"/>
        <v>8.08897066052646</v>
      </c>
      <c r="AD20" s="774">
        <f t="shared" si="2"/>
        <v>5.6572688889991269</v>
      </c>
      <c r="AE20" s="774">
        <f t="shared" si="2"/>
        <v>43.452050433503622</v>
      </c>
      <c r="AF20" s="774">
        <f t="shared" si="2"/>
        <v>14.084572283619325</v>
      </c>
      <c r="AG20" s="774">
        <f t="shared" si="2"/>
        <v>31.066544791020668</v>
      </c>
      <c r="AH20" s="774">
        <f t="shared" si="2"/>
        <v>9.9541620807341147</v>
      </c>
      <c r="AI20" s="777">
        <f t="shared" si="2"/>
        <v>36.329449424746187</v>
      </c>
      <c r="AJ20" s="311"/>
      <c r="AK20" s="311"/>
      <c r="AL20" s="311"/>
      <c r="AM20" s="311"/>
      <c r="AN20" s="311"/>
      <c r="AO20" s="311"/>
      <c r="AP20" s="311"/>
      <c r="AQ20" s="311"/>
      <c r="AR20" s="311"/>
      <c r="AS20" s="311"/>
      <c r="AT20" s="311"/>
      <c r="AU20" s="311"/>
      <c r="AV20" s="311"/>
      <c r="AW20" s="311"/>
      <c r="AX20" s="311"/>
      <c r="AY20" s="311"/>
      <c r="AZ20" s="568"/>
      <c r="BA20" s="1780"/>
      <c r="BB20" s="148" t="s">
        <v>22</v>
      </c>
      <c r="BC20" s="1037" t="s">
        <v>35</v>
      </c>
      <c r="BD20" s="1056" t="s">
        <v>35</v>
      </c>
      <c r="BE20" s="1056" t="s">
        <v>35</v>
      </c>
      <c r="BF20" s="1056" t="s">
        <v>35</v>
      </c>
      <c r="BG20" s="1076" t="s">
        <v>35</v>
      </c>
      <c r="BH20" s="1096" t="s">
        <v>35</v>
      </c>
      <c r="BI20" s="1056" t="s">
        <v>35</v>
      </c>
      <c r="BJ20" s="1056" t="s">
        <v>35</v>
      </c>
      <c r="BK20" s="1056" t="s">
        <v>35</v>
      </c>
      <c r="BL20" s="1076" t="s">
        <v>35</v>
      </c>
      <c r="BM20" s="1096" t="s">
        <v>35</v>
      </c>
      <c r="BN20" s="1056" t="s">
        <v>35</v>
      </c>
      <c r="BO20" s="1056" t="s">
        <v>35</v>
      </c>
      <c r="BP20" s="1056" t="s">
        <v>35</v>
      </c>
      <c r="BQ20" s="1076" t="s">
        <v>35</v>
      </c>
      <c r="BR20" s="1096" t="s">
        <v>35</v>
      </c>
      <c r="BS20" s="1056" t="s">
        <v>35</v>
      </c>
      <c r="BT20" s="1056" t="s">
        <v>35</v>
      </c>
      <c r="BU20" s="1056" t="s">
        <v>35</v>
      </c>
      <c r="BV20" s="1056" t="s">
        <v>35</v>
      </c>
      <c r="BW20" s="1056" t="s">
        <v>35</v>
      </c>
      <c r="BX20" s="1056" t="s">
        <v>35</v>
      </c>
      <c r="BY20" s="1115" t="s">
        <v>35</v>
      </c>
      <c r="BZ20" s="1115" t="s">
        <v>35</v>
      </c>
      <c r="CA20" s="1115" t="s">
        <v>35</v>
      </c>
      <c r="CB20" s="1115" t="s">
        <v>35</v>
      </c>
      <c r="CC20" s="1115" t="s">
        <v>35</v>
      </c>
      <c r="CD20" s="1115" t="s">
        <v>35</v>
      </c>
      <c r="CE20" s="1115" t="s">
        <v>35</v>
      </c>
      <c r="CF20" s="1115" t="s">
        <v>35</v>
      </c>
      <c r="CG20" s="1115" t="s">
        <v>35</v>
      </c>
      <c r="CH20" s="1115" t="s">
        <v>35</v>
      </c>
      <c r="CI20" s="1115" t="s">
        <v>35</v>
      </c>
      <c r="CJ20" s="1473"/>
      <c r="CK20" s="1473"/>
      <c r="CL20" s="1473"/>
      <c r="CM20" s="1473"/>
      <c r="CN20" s="1473"/>
      <c r="CO20" s="1473"/>
      <c r="CP20" s="1473"/>
      <c r="CQ20" s="1473"/>
      <c r="CR20" s="1473"/>
      <c r="CS20" s="1473"/>
      <c r="CT20" s="1473"/>
      <c r="CU20" s="1473"/>
      <c r="CV20" s="1473"/>
      <c r="CW20" s="1473"/>
      <c r="CX20" s="1473"/>
      <c r="CY20" s="1473"/>
      <c r="CZ20" s="1473"/>
    </row>
    <row r="21" s="397" customFormat="true" ht="15" customHeight="true" x14ac:dyDescent="0.2">
      <c r="A21" s="1889"/>
      <c r="B21" s="1361" t="s">
        <v>17</v>
      </c>
      <c r="C21" s="1215">
        <v>0</v>
      </c>
      <c r="D21" s="1216">
        <v>0</v>
      </c>
      <c r="E21" s="1216">
        <v>0</v>
      </c>
      <c r="F21" s="1216">
        <v>0</v>
      </c>
      <c r="G21" s="1217">
        <v>0</v>
      </c>
      <c r="H21" s="1218">
        <v>0</v>
      </c>
      <c r="I21" s="1216">
        <v>0</v>
      </c>
      <c r="J21" s="1216">
        <v>0</v>
      </c>
      <c r="K21" s="1216">
        <v>0</v>
      </c>
      <c r="L21" s="1219">
        <v>0</v>
      </c>
      <c r="M21" s="1220">
        <v>0</v>
      </c>
      <c r="N21" s="1216">
        <v>0</v>
      </c>
      <c r="O21" s="1216">
        <v>0</v>
      </c>
      <c r="P21" s="1216">
        <v>0</v>
      </c>
      <c r="Q21" s="1217">
        <v>0</v>
      </c>
      <c r="R21" s="1218">
        <v>0</v>
      </c>
      <c r="S21" s="1216">
        <v>0</v>
      </c>
      <c r="T21" s="1216">
        <v>0</v>
      </c>
      <c r="U21" s="1216">
        <v>0</v>
      </c>
      <c r="V21" s="1216">
        <v>0</v>
      </c>
      <c r="W21" s="1216">
        <v>0</v>
      </c>
      <c r="X21" s="1216">
        <v>0</v>
      </c>
      <c r="Y21" s="1216">
        <v>0</v>
      </c>
      <c r="Z21" s="1216">
        <v>0</v>
      </c>
      <c r="AA21" s="1216">
        <v>0</v>
      </c>
      <c r="AB21" s="1216">
        <v>0</v>
      </c>
      <c r="AC21" s="1216">
        <v>0</v>
      </c>
      <c r="AD21" s="1216">
        <v>0</v>
      </c>
      <c r="AE21" s="1216">
        <v>0</v>
      </c>
      <c r="AF21" s="1216">
        <v>0</v>
      </c>
      <c r="AG21" s="1216">
        <v>0</v>
      </c>
      <c r="AH21" s="1216">
        <v>0</v>
      </c>
      <c r="AI21" s="1527">
        <v>0</v>
      </c>
      <c r="AJ21" s="311"/>
      <c r="AK21" s="311"/>
      <c r="AL21" s="311"/>
      <c r="AM21" s="311"/>
      <c r="AN21" s="311"/>
      <c r="AO21" s="311"/>
      <c r="AP21" s="311"/>
      <c r="AQ21" s="311"/>
      <c r="AR21" s="311"/>
      <c r="AS21" s="311"/>
      <c r="AT21" s="311"/>
      <c r="AU21" s="311"/>
      <c r="AV21" s="311"/>
      <c r="AW21" s="311"/>
      <c r="AX21" s="311"/>
      <c r="AY21" s="311"/>
      <c r="AZ21" s="568"/>
      <c r="BA21" s="1780"/>
      <c r="BB21" s="148" t="s">
        <v>17</v>
      </c>
      <c r="BC21" s="1037" t="s">
        <v>35</v>
      </c>
      <c r="BD21" s="1056" t="s">
        <v>35</v>
      </c>
      <c r="BE21" s="1056" t="s">
        <v>35</v>
      </c>
      <c r="BF21" s="1056" t="s">
        <v>35</v>
      </c>
      <c r="BG21" s="1076" t="s">
        <v>35</v>
      </c>
      <c r="BH21" s="1096" t="s">
        <v>35</v>
      </c>
      <c r="BI21" s="1056" t="s">
        <v>35</v>
      </c>
      <c r="BJ21" s="1056" t="s">
        <v>35</v>
      </c>
      <c r="BK21" s="1056" t="s">
        <v>35</v>
      </c>
      <c r="BL21" s="1076" t="s">
        <v>35</v>
      </c>
      <c r="BM21" s="1096" t="s">
        <v>35</v>
      </c>
      <c r="BN21" s="1056" t="s">
        <v>35</v>
      </c>
      <c r="BO21" s="1056" t="s">
        <v>35</v>
      </c>
      <c r="BP21" s="1056" t="s">
        <v>35</v>
      </c>
      <c r="BQ21" s="1076" t="s">
        <v>35</v>
      </c>
      <c r="BR21" s="1096" t="s">
        <v>35</v>
      </c>
      <c r="BS21" s="1056" t="s">
        <v>35</v>
      </c>
      <c r="BT21" s="1056" t="s">
        <v>35</v>
      </c>
      <c r="BU21" s="1056" t="s">
        <v>35</v>
      </c>
      <c r="BV21" s="1056" t="s">
        <v>35</v>
      </c>
      <c r="BW21" s="1056" t="s">
        <v>35</v>
      </c>
      <c r="BX21" s="1056" t="s">
        <v>35</v>
      </c>
      <c r="BY21" s="1115" t="s">
        <v>35</v>
      </c>
      <c r="BZ21" s="1115" t="s">
        <v>35</v>
      </c>
      <c r="CA21" s="1115" t="s">
        <v>35</v>
      </c>
      <c r="CB21" s="1115" t="s">
        <v>35</v>
      </c>
      <c r="CC21" s="1115" t="s">
        <v>35</v>
      </c>
      <c r="CD21" s="1115" t="s">
        <v>35</v>
      </c>
      <c r="CE21" s="1115" t="s">
        <v>35</v>
      </c>
      <c r="CF21" s="1115" t="s">
        <v>35</v>
      </c>
      <c r="CG21" s="1115" t="s">
        <v>35</v>
      </c>
      <c r="CH21" s="1115" t="s">
        <v>35</v>
      </c>
      <c r="CI21" s="1115" t="s">
        <v>35</v>
      </c>
      <c r="CJ21" s="1473"/>
      <c r="CK21" s="1473"/>
      <c r="CL21" s="1473"/>
      <c r="CM21" s="1473"/>
      <c r="CN21" s="1473"/>
      <c r="CO21" s="1473"/>
      <c r="CP21" s="1473"/>
      <c r="CQ21" s="1473"/>
      <c r="CR21" s="1473"/>
      <c r="CS21" s="1473"/>
      <c r="CT21" s="1473"/>
      <c r="CU21" s="1473"/>
      <c r="CV21" s="1473"/>
      <c r="CW21" s="1473"/>
      <c r="CX21" s="1473"/>
      <c r="CY21" s="1473"/>
      <c r="CZ21" s="1473"/>
    </row>
    <row r="22" s="397" customFormat="true" ht="15" customHeight="true" x14ac:dyDescent="0.2">
      <c r="A22" s="1889" t="s">
        <v>54</v>
      </c>
      <c r="B22" s="1361" t="s">
        <v>49</v>
      </c>
      <c r="C22" s="1215">
        <v>39.1</v>
      </c>
      <c r="D22" s="1216">
        <v>25.3</v>
      </c>
      <c r="E22" s="1216">
        <v>11.6</v>
      </c>
      <c r="F22" s="1216">
        <v>5.2</v>
      </c>
      <c r="G22" s="1217">
        <v>1.3</v>
      </c>
      <c r="H22" s="1218">
        <v>19.600000000000001</v>
      </c>
      <c r="I22" s="1216">
        <v>9.1999999999999993</v>
      </c>
      <c r="J22" s="1216">
        <v>3.9</v>
      </c>
      <c r="K22" s="1216">
        <v>1.9</v>
      </c>
      <c r="L22" s="1219">
        <v>0.9</v>
      </c>
      <c r="M22" s="1220">
        <v>40.299999999999997</v>
      </c>
      <c r="N22" s="1216">
        <v>33.799999999999997</v>
      </c>
      <c r="O22" s="1216">
        <v>20</v>
      </c>
      <c r="P22" s="1216">
        <v>8.1</v>
      </c>
      <c r="Q22" s="1217">
        <v>2.1</v>
      </c>
      <c r="R22" s="1218">
        <v>17.2</v>
      </c>
      <c r="S22" s="1216">
        <v>20.9</v>
      </c>
      <c r="T22" s="1216">
        <v>24.7</v>
      </c>
      <c r="U22" s="1216">
        <v>4.8</v>
      </c>
      <c r="V22" s="1216">
        <v>2.5</v>
      </c>
      <c r="W22" s="1216">
        <v>21</v>
      </c>
      <c r="X22" s="1216">
        <v>1.1000000000000001</v>
      </c>
      <c r="Y22" s="1216">
        <v>46.7</v>
      </c>
      <c r="Z22" s="1216">
        <v>17.2</v>
      </c>
      <c r="AA22" s="1216">
        <v>1.8</v>
      </c>
      <c r="AB22" s="1216">
        <v>23</v>
      </c>
      <c r="AC22" s="1216">
        <v>5.3</v>
      </c>
      <c r="AD22" s="1216">
        <v>21.5</v>
      </c>
      <c r="AE22" s="1216">
        <v>28.2</v>
      </c>
      <c r="AF22" s="1216">
        <v>16.5</v>
      </c>
      <c r="AG22" s="1216">
        <v>26.9</v>
      </c>
      <c r="AH22" s="1216">
        <v>26.5</v>
      </c>
      <c r="AI22" s="1527">
        <v>18.100000000000001</v>
      </c>
      <c r="AJ22" s="311"/>
      <c r="AK22" s="311"/>
      <c r="AL22" s="311"/>
      <c r="AM22" s="311"/>
      <c r="AN22" s="311"/>
      <c r="AO22" s="311"/>
      <c r="AP22" s="311"/>
      <c r="AQ22" s="311"/>
      <c r="AR22" s="311"/>
      <c r="AS22" s="311"/>
      <c r="AT22" s="311"/>
      <c r="AU22" s="311"/>
      <c r="AV22" s="311"/>
      <c r="AW22" s="311"/>
      <c r="AX22" s="311"/>
      <c r="AY22" s="311"/>
      <c r="AZ22" s="568"/>
      <c r="BA22" s="1780" t="s">
        <v>54</v>
      </c>
      <c r="BB22" s="148" t="s">
        <v>49</v>
      </c>
      <c r="BC22" s="1037" t="s">
        <v>35</v>
      </c>
      <c r="BD22" s="1056" t="s">
        <v>35</v>
      </c>
      <c r="BE22" s="1056" t="s">
        <v>35</v>
      </c>
      <c r="BF22" s="1056" t="s">
        <v>35</v>
      </c>
      <c r="BG22" s="1076" t="s">
        <v>35</v>
      </c>
      <c r="BH22" s="1096" t="s">
        <v>35</v>
      </c>
      <c r="BI22" s="1056" t="s">
        <v>35</v>
      </c>
      <c r="BJ22" s="1056" t="s">
        <v>35</v>
      </c>
      <c r="BK22" s="1056" t="s">
        <v>35</v>
      </c>
      <c r="BL22" s="1076" t="s">
        <v>35</v>
      </c>
      <c r="BM22" s="1096" t="s">
        <v>35</v>
      </c>
      <c r="BN22" s="1056" t="s">
        <v>35</v>
      </c>
      <c r="BO22" s="1056" t="s">
        <v>35</v>
      </c>
      <c r="BP22" s="1056" t="s">
        <v>35</v>
      </c>
      <c r="BQ22" s="1076" t="s">
        <v>35</v>
      </c>
      <c r="BR22" s="1096" t="s">
        <v>35</v>
      </c>
      <c r="BS22" s="1056" t="s">
        <v>35</v>
      </c>
      <c r="BT22" s="1056" t="s">
        <v>35</v>
      </c>
      <c r="BU22" s="1056" t="s">
        <v>35</v>
      </c>
      <c r="BV22" s="1056" t="s">
        <v>35</v>
      </c>
      <c r="BW22" s="1056" t="s">
        <v>35</v>
      </c>
      <c r="BX22" s="1056" t="s">
        <v>35</v>
      </c>
      <c r="BY22" s="1115" t="s">
        <v>35</v>
      </c>
      <c r="BZ22" s="1115" t="s">
        <v>35</v>
      </c>
      <c r="CA22" s="1115" t="s">
        <v>35</v>
      </c>
      <c r="CB22" s="1115" t="s">
        <v>35</v>
      </c>
      <c r="CC22" s="1115" t="s">
        <v>35</v>
      </c>
      <c r="CD22" s="1115" t="s">
        <v>35</v>
      </c>
      <c r="CE22" s="1115" t="s">
        <v>35</v>
      </c>
      <c r="CF22" s="1115" t="s">
        <v>35</v>
      </c>
      <c r="CG22" s="1115" t="s">
        <v>35</v>
      </c>
      <c r="CH22" s="1115" t="s">
        <v>35</v>
      </c>
      <c r="CI22" s="1115" t="s">
        <v>35</v>
      </c>
      <c r="CJ22" s="1473"/>
      <c r="CK22" s="1473"/>
      <c r="CL22" s="1473"/>
      <c r="CM22" s="1473"/>
      <c r="CN22" s="1473"/>
      <c r="CO22" s="1473"/>
      <c r="CP22" s="1473"/>
      <c r="CQ22" s="1473"/>
      <c r="CR22" s="1473"/>
      <c r="CS22" s="1473"/>
      <c r="CT22" s="1473"/>
      <c r="CU22" s="1473"/>
      <c r="CV22" s="1473"/>
      <c r="CW22" s="1473"/>
      <c r="CX22" s="1473"/>
      <c r="CY22" s="1473"/>
      <c r="CZ22" s="1473"/>
    </row>
    <row r="23" s="397" customFormat="true" ht="15" customHeight="true" x14ac:dyDescent="0.2">
      <c r="A23" s="1890"/>
      <c r="B23" s="1362" t="s">
        <v>48</v>
      </c>
      <c r="C23" s="1221">
        <v>60.9</v>
      </c>
      <c r="D23" s="1222">
        <v>74.7</v>
      </c>
      <c r="E23" s="1222">
        <v>88.4</v>
      </c>
      <c r="F23" s="1222">
        <v>94.8</v>
      </c>
      <c r="G23" s="1223">
        <v>98.7</v>
      </c>
      <c r="H23" s="1224">
        <v>80.400000000000006</v>
      </c>
      <c r="I23" s="1222">
        <v>90.8</v>
      </c>
      <c r="J23" s="1222">
        <v>96.1</v>
      </c>
      <c r="K23" s="1222">
        <v>98.1</v>
      </c>
      <c r="L23" s="1225">
        <v>99.1</v>
      </c>
      <c r="M23" s="1226">
        <v>59.7</v>
      </c>
      <c r="N23" s="1222">
        <v>66.2</v>
      </c>
      <c r="O23" s="1222">
        <v>80</v>
      </c>
      <c r="P23" s="1222">
        <v>91.9</v>
      </c>
      <c r="Q23" s="1223">
        <v>97.9</v>
      </c>
      <c r="R23" s="1224">
        <v>82.8</v>
      </c>
      <c r="S23" s="1222">
        <v>79.099999999999994</v>
      </c>
      <c r="T23" s="1222">
        <v>75.3</v>
      </c>
      <c r="U23" s="1222">
        <v>95.2</v>
      </c>
      <c r="V23" s="1222">
        <v>97.5</v>
      </c>
      <c r="W23" s="1222">
        <v>79</v>
      </c>
      <c r="X23" s="1222">
        <v>98.9</v>
      </c>
      <c r="Y23" s="1222">
        <v>53.3</v>
      </c>
      <c r="Z23" s="1222">
        <v>82.8</v>
      </c>
      <c r="AA23" s="1222">
        <v>98.2</v>
      </c>
      <c r="AB23" s="1222">
        <v>77</v>
      </c>
      <c r="AC23" s="1222">
        <v>94.7</v>
      </c>
      <c r="AD23" s="1222">
        <v>78.5</v>
      </c>
      <c r="AE23" s="1222">
        <v>71.8</v>
      </c>
      <c r="AF23" s="1222">
        <v>83.5</v>
      </c>
      <c r="AG23" s="1222">
        <v>73.099999999999994</v>
      </c>
      <c r="AH23" s="1222">
        <v>73.5</v>
      </c>
      <c r="AI23" s="1528">
        <v>81.900000000000006</v>
      </c>
      <c r="AJ23" s="311"/>
      <c r="AK23" s="311"/>
      <c r="AL23" s="311"/>
      <c r="AM23" s="311"/>
      <c r="AN23" s="311"/>
      <c r="AO23" s="311"/>
      <c r="AP23" s="311"/>
      <c r="AQ23" s="311"/>
      <c r="AR23" s="311"/>
      <c r="AS23" s="311"/>
      <c r="AT23" s="311"/>
      <c r="AU23" s="311"/>
      <c r="AV23" s="311"/>
      <c r="AW23" s="311"/>
      <c r="AX23" s="311"/>
      <c r="AY23" s="311"/>
      <c r="AZ23" s="568"/>
      <c r="BA23" s="1781"/>
      <c r="BB23" s="149" t="s">
        <v>48</v>
      </c>
      <c r="BC23" s="1038" t="s">
        <v>35</v>
      </c>
      <c r="BD23" s="1057" t="s">
        <v>35</v>
      </c>
      <c r="BE23" s="1057" t="s">
        <v>35</v>
      </c>
      <c r="BF23" s="1057" t="s">
        <v>35</v>
      </c>
      <c r="BG23" s="1077" t="s">
        <v>35</v>
      </c>
      <c r="BH23" s="1097" t="s">
        <v>35</v>
      </c>
      <c r="BI23" s="1057" t="s">
        <v>35</v>
      </c>
      <c r="BJ23" s="1057" t="s">
        <v>35</v>
      </c>
      <c r="BK23" s="1057" t="s">
        <v>35</v>
      </c>
      <c r="BL23" s="1077" t="s">
        <v>35</v>
      </c>
      <c r="BM23" s="1097" t="s">
        <v>35</v>
      </c>
      <c r="BN23" s="1057" t="s">
        <v>35</v>
      </c>
      <c r="BO23" s="1057" t="s">
        <v>35</v>
      </c>
      <c r="BP23" s="1057" t="s">
        <v>35</v>
      </c>
      <c r="BQ23" s="1077" t="s">
        <v>35</v>
      </c>
      <c r="BR23" s="1097" t="s">
        <v>35</v>
      </c>
      <c r="BS23" s="1057" t="s">
        <v>35</v>
      </c>
      <c r="BT23" s="1057" t="s">
        <v>35</v>
      </c>
      <c r="BU23" s="1057" t="s">
        <v>35</v>
      </c>
      <c r="BV23" s="1057" t="s">
        <v>35</v>
      </c>
      <c r="BW23" s="1057" t="s">
        <v>35</v>
      </c>
      <c r="BX23" s="1057" t="s">
        <v>35</v>
      </c>
      <c r="BY23" s="1116" t="s">
        <v>35</v>
      </c>
      <c r="BZ23" s="1116" t="s">
        <v>35</v>
      </c>
      <c r="CA23" s="1116" t="s">
        <v>35</v>
      </c>
      <c r="CB23" s="1116" t="s">
        <v>35</v>
      </c>
      <c r="CC23" s="1116" t="s">
        <v>35</v>
      </c>
      <c r="CD23" s="1116" t="s">
        <v>35</v>
      </c>
      <c r="CE23" s="1116" t="s">
        <v>35</v>
      </c>
      <c r="CF23" s="1116" t="s">
        <v>35</v>
      </c>
      <c r="CG23" s="1116" t="s">
        <v>35</v>
      </c>
      <c r="CH23" s="1116" t="s">
        <v>35</v>
      </c>
      <c r="CI23" s="1116" t="s">
        <v>35</v>
      </c>
      <c r="CJ23" s="1474"/>
      <c r="CK23" s="1474"/>
      <c r="CL23" s="1474"/>
      <c r="CM23" s="1474"/>
      <c r="CN23" s="1474"/>
      <c r="CO23" s="1474"/>
      <c r="CP23" s="1474"/>
      <c r="CQ23" s="1474"/>
      <c r="CR23" s="1474"/>
      <c r="CS23" s="1474"/>
      <c r="CT23" s="1474"/>
      <c r="CU23" s="1474"/>
      <c r="CV23" s="1474"/>
      <c r="CW23" s="1474"/>
      <c r="CX23" s="1474"/>
      <c r="CY23" s="1474"/>
      <c r="CZ23" s="1474"/>
    </row>
    <row r="24" s="131" customFormat="true" ht="15" hidden="true" customHeight="true" x14ac:dyDescent="0.2">
      <c r="A24" s="1731" t="s">
        <v>47</v>
      </c>
      <c r="B24" s="248" t="s">
        <v>59</v>
      </c>
      <c r="C24" s="253"/>
      <c r="D24" s="254"/>
      <c r="E24" s="254"/>
      <c r="F24" s="254"/>
      <c r="G24" s="255"/>
      <c r="H24" s="256"/>
      <c r="I24" s="254"/>
      <c r="J24" s="254"/>
      <c r="K24" s="254"/>
      <c r="L24" s="257"/>
      <c r="M24" s="253"/>
      <c r="N24" s="254"/>
      <c r="O24" s="254"/>
      <c r="P24" s="254"/>
      <c r="Q24" s="255"/>
      <c r="R24" s="256"/>
      <c r="S24" s="254"/>
      <c r="T24" s="254"/>
      <c r="U24" s="254"/>
      <c r="V24" s="254"/>
      <c r="W24" s="254"/>
      <c r="X24" s="254"/>
      <c r="Y24" s="254"/>
      <c r="Z24" s="254"/>
      <c r="AA24" s="254"/>
      <c r="AB24" s="257"/>
      <c r="AC24" s="257"/>
      <c r="AD24" s="257"/>
      <c r="AE24" s="257"/>
      <c r="AF24" s="257"/>
      <c r="AG24" s="257"/>
      <c r="AH24" s="257"/>
      <c r="AI24" s="257"/>
      <c r="AJ24" s="557"/>
      <c r="AK24" s="557"/>
      <c r="AL24" s="557"/>
      <c r="AM24" s="557"/>
      <c r="AN24" s="557"/>
      <c r="AO24" s="557"/>
      <c r="AP24" s="557"/>
      <c r="AQ24" s="557"/>
      <c r="AR24" s="557"/>
      <c r="AS24" s="557"/>
      <c r="AT24" s="557"/>
      <c r="AU24" s="557"/>
      <c r="AV24" s="557"/>
      <c r="AW24" s="557"/>
      <c r="AX24" s="557"/>
      <c r="AY24" s="557"/>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1732"/>
      <c r="B25" s="240" t="s">
        <v>58</v>
      </c>
      <c r="C25" s="258"/>
      <c r="D25" s="259"/>
      <c r="E25" s="259"/>
      <c r="F25" s="259"/>
      <c r="G25" s="260"/>
      <c r="H25" s="261"/>
      <c r="I25" s="259"/>
      <c r="J25" s="259"/>
      <c r="K25" s="259"/>
      <c r="L25" s="262"/>
      <c r="M25" s="258"/>
      <c r="N25" s="259"/>
      <c r="O25" s="259"/>
      <c r="P25" s="259"/>
      <c r="Q25" s="260"/>
      <c r="R25" s="261"/>
      <c r="S25" s="259"/>
      <c r="T25" s="259"/>
      <c r="U25" s="259"/>
      <c r="V25" s="259"/>
      <c r="W25" s="259"/>
      <c r="X25" s="259"/>
      <c r="Y25" s="259"/>
      <c r="Z25" s="259"/>
      <c r="AA25" s="259"/>
      <c r="AB25" s="262"/>
      <c r="AC25" s="262"/>
      <c r="AD25" s="262"/>
      <c r="AE25" s="262"/>
      <c r="AF25" s="262"/>
      <c r="AG25" s="262"/>
      <c r="AH25" s="262"/>
      <c r="AI25" s="262"/>
      <c r="AJ25" s="557"/>
      <c r="AK25" s="557"/>
      <c r="AL25" s="557"/>
      <c r="AM25" s="557"/>
      <c r="AN25" s="557"/>
      <c r="AO25" s="557"/>
      <c r="AP25" s="557"/>
      <c r="AQ25" s="557"/>
      <c r="AR25" s="557"/>
      <c r="AS25" s="557"/>
      <c r="AT25" s="557"/>
      <c r="AU25" s="557"/>
      <c r="AV25" s="557"/>
      <c r="AW25" s="557"/>
      <c r="AX25" s="557"/>
      <c r="AY25" s="557"/>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1733"/>
      <c r="B26" s="241" t="s">
        <v>46</v>
      </c>
      <c r="C26" s="263"/>
      <c r="D26" s="264"/>
      <c r="E26" s="264"/>
      <c r="F26" s="264"/>
      <c r="G26" s="265"/>
      <c r="H26" s="266"/>
      <c r="I26" s="264"/>
      <c r="J26" s="264"/>
      <c r="K26" s="264"/>
      <c r="L26" s="267"/>
      <c r="M26" s="263"/>
      <c r="N26" s="264"/>
      <c r="O26" s="264"/>
      <c r="P26" s="264"/>
      <c r="Q26" s="265"/>
      <c r="R26" s="1399"/>
      <c r="S26" s="1400"/>
      <c r="T26" s="1400"/>
      <c r="U26" s="1400"/>
      <c r="V26" s="1400"/>
      <c r="W26" s="1400"/>
      <c r="X26" s="1400"/>
      <c r="Y26" s="1400"/>
      <c r="Z26" s="1400"/>
      <c r="AA26" s="1400"/>
      <c r="AB26" s="1401"/>
      <c r="AC26" s="1401"/>
      <c r="AD26" s="1401"/>
      <c r="AE26" s="1401"/>
      <c r="AF26" s="1401"/>
      <c r="AG26" s="1401"/>
      <c r="AH26" s="1401"/>
      <c r="AI26" s="1401"/>
      <c r="AJ26" s="557"/>
      <c r="AK26" s="557"/>
      <c r="AL26" s="557"/>
      <c r="AM26" s="557"/>
      <c r="AN26" s="557"/>
      <c r="AO26" s="557"/>
      <c r="AP26" s="557"/>
      <c r="AQ26" s="557"/>
      <c r="AR26" s="557"/>
      <c r="AS26" s="557"/>
      <c r="AT26" s="557"/>
      <c r="AU26" s="557"/>
      <c r="AV26" s="557"/>
      <c r="AW26" s="557"/>
      <c r="AX26" s="557"/>
      <c r="AY26" s="557"/>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398" customFormat="true" ht="15" customHeight="true" x14ac:dyDescent="0.2">
      <c r="A27" s="130"/>
      <c r="B27" s="183"/>
      <c r="C27" s="1749" t="s">
        <v>114</v>
      </c>
      <c r="D27" s="1750"/>
      <c r="E27" s="1750"/>
      <c r="F27" s="1750"/>
      <c r="G27" s="1751"/>
      <c r="H27" s="1913" t="s">
        <v>38</v>
      </c>
      <c r="I27" s="1914"/>
      <c r="J27" s="1914"/>
      <c r="K27" s="1914"/>
      <c r="L27" s="1915"/>
      <c r="M27" s="1916" t="s">
        <v>37</v>
      </c>
      <c r="N27" s="1914"/>
      <c r="O27" s="1914"/>
      <c r="P27" s="1914"/>
      <c r="Q27" s="1915"/>
      <c r="R27" s="1509" t="s">
        <v>138</v>
      </c>
      <c r="S27" s="1516"/>
      <c r="T27" s="1516"/>
      <c r="U27" s="1516"/>
      <c r="V27" s="1516"/>
      <c r="W27" s="1516"/>
      <c r="X27" s="1516"/>
      <c r="Y27" s="1516"/>
      <c r="Z27" s="1516"/>
      <c r="AA27" s="1516"/>
      <c r="AB27" s="1516"/>
      <c r="AC27" s="1516"/>
      <c r="AD27" s="1516"/>
      <c r="AE27" s="1516"/>
      <c r="AF27" s="1516"/>
      <c r="AG27" s="1516"/>
      <c r="AH27" s="1516"/>
      <c r="AI27" s="1517"/>
      <c r="AJ27" s="557"/>
      <c r="AK27" s="557"/>
      <c r="AL27" s="557"/>
      <c r="AM27" s="557"/>
      <c r="AN27" s="557"/>
      <c r="AO27" s="557"/>
      <c r="AP27" s="557"/>
      <c r="AQ27" s="557"/>
      <c r="AR27" s="557"/>
      <c r="AS27" s="557"/>
      <c r="AT27" s="557"/>
      <c r="AU27" s="557"/>
      <c r="AV27" s="557"/>
      <c r="AW27" s="557"/>
      <c r="AX27" s="557"/>
      <c r="AY27" s="557"/>
      <c r="AZ27" s="216"/>
      <c r="BA27" s="217" t="s">
        <v>128</v>
      </c>
      <c r="BB27" s="115" t="s">
        <v>95</v>
      </c>
      <c r="BC27" s="1782" t="s">
        <v>114</v>
      </c>
      <c r="BD27" s="1783"/>
      <c r="BE27" s="1783"/>
      <c r="BF27" s="1783"/>
      <c r="BG27" s="1784"/>
      <c r="BH27" s="1785" t="s">
        <v>38</v>
      </c>
      <c r="BI27" s="1783"/>
      <c r="BJ27" s="1783"/>
      <c r="BK27" s="1783"/>
      <c r="BL27" s="1784"/>
      <c r="BM27" s="1785" t="s">
        <v>37</v>
      </c>
      <c r="BN27" s="1783"/>
      <c r="BO27" s="1783"/>
      <c r="BP27" s="1783"/>
      <c r="BQ27" s="1786"/>
      <c r="BR27" s="1409" t="s">
        <v>138</v>
      </c>
      <c r="BS27" s="1410"/>
      <c r="BT27" s="1410"/>
      <c r="BU27" s="1410"/>
      <c r="BV27" s="1410"/>
      <c r="BW27" s="1410"/>
      <c r="BX27" s="1410"/>
      <c r="BY27" s="1411"/>
      <c r="BZ27" s="312"/>
      <c r="CA27" s="312"/>
      <c r="CB27" s="312"/>
      <c r="CC27" s="312"/>
      <c r="CD27" s="312"/>
      <c r="CE27" s="312"/>
      <c r="CF27" s="312"/>
      <c r="CG27" s="312"/>
      <c r="CH27" s="312"/>
      <c r="CI27" s="312"/>
      <c r="CJ27" s="215"/>
      <c r="CK27" s="215"/>
      <c r="CL27" s="215"/>
      <c r="CM27" s="215"/>
      <c r="CN27" s="215"/>
      <c r="CO27" s="215"/>
      <c r="CP27" s="215"/>
      <c r="CQ27" s="215"/>
      <c r="CR27" s="215"/>
      <c r="CS27" s="215"/>
      <c r="CT27" s="215"/>
      <c r="CU27" s="215"/>
      <c r="CV27" s="215"/>
      <c r="CW27" s="215"/>
      <c r="CX27" s="215"/>
      <c r="CY27" s="215"/>
      <c r="CZ27" s="215"/>
    </row>
    <row r="28" s="398" customFormat="true" ht="24" x14ac:dyDescent="0.2">
      <c r="A28" s="184" t="s">
        <v>69</v>
      </c>
      <c r="B28" s="243"/>
      <c r="C28" s="271" t="s">
        <v>0</v>
      </c>
      <c r="D28" s="272" t="s">
        <v>1</v>
      </c>
      <c r="E28" s="272" t="s">
        <v>2</v>
      </c>
      <c r="F28" s="272" t="s">
        <v>3</v>
      </c>
      <c r="G28" s="273" t="s">
        <v>4</v>
      </c>
      <c r="H28" s="1175" t="s">
        <v>0</v>
      </c>
      <c r="I28" s="1137" t="s">
        <v>1</v>
      </c>
      <c r="J28" s="1137" t="s">
        <v>2</v>
      </c>
      <c r="K28" s="1137" t="s">
        <v>3</v>
      </c>
      <c r="L28" s="1138" t="s">
        <v>4</v>
      </c>
      <c r="M28" s="1165" t="s">
        <v>0</v>
      </c>
      <c r="N28" s="1137" t="s">
        <v>1</v>
      </c>
      <c r="O28" s="1137" t="s">
        <v>2</v>
      </c>
      <c r="P28" s="1137" t="s">
        <v>3</v>
      </c>
      <c r="Q28" s="1185" t="s">
        <v>4</v>
      </c>
      <c r="R28" s="1175" t="s">
        <v>147</v>
      </c>
      <c r="S28" s="1137" t="s">
        <v>272</v>
      </c>
      <c r="T28" s="1137" t="s">
        <v>273</v>
      </c>
      <c r="U28" s="1137" t="s">
        <v>148</v>
      </c>
      <c r="V28" s="1137" t="s">
        <v>149</v>
      </c>
      <c r="W28" s="1137" t="s">
        <v>150</v>
      </c>
      <c r="X28" s="1137" t="s">
        <v>151</v>
      </c>
      <c r="Y28" s="1137" t="s">
        <v>274</v>
      </c>
      <c r="Z28" s="1137" t="s">
        <v>153</v>
      </c>
      <c r="AA28" s="1137" t="s">
        <v>154</v>
      </c>
      <c r="AB28" s="1137" t="s">
        <v>155</v>
      </c>
      <c r="AC28" s="1137" t="s">
        <v>156</v>
      </c>
      <c r="AD28" s="1137" t="s">
        <v>157</v>
      </c>
      <c r="AE28" s="1137" t="s">
        <v>275</v>
      </c>
      <c r="AF28" s="1137" t="s">
        <v>159</v>
      </c>
      <c r="AG28" s="1137" t="s">
        <v>276</v>
      </c>
      <c r="AH28" s="1137" t="s">
        <v>277</v>
      </c>
      <c r="AI28" s="1139" t="s">
        <v>278</v>
      </c>
      <c r="AJ28" s="557"/>
      <c r="AK28" s="557"/>
      <c r="AL28" s="557"/>
      <c r="AM28" s="557"/>
      <c r="AN28" s="557"/>
      <c r="AO28" s="557"/>
      <c r="AP28" s="557"/>
      <c r="AQ28" s="557"/>
      <c r="AR28" s="557"/>
      <c r="AS28" s="557"/>
      <c r="AT28" s="557"/>
      <c r="AU28" s="557"/>
      <c r="AV28" s="557"/>
      <c r="AW28" s="557"/>
      <c r="AX28" s="557"/>
      <c r="AY28" s="557"/>
      <c r="AZ28" s="216"/>
      <c r="BA28" s="194" t="s">
        <v>119</v>
      </c>
      <c r="BB28" s="193"/>
      <c r="BC28" s="316" t="s">
        <v>0</v>
      </c>
      <c r="BD28" s="168" t="s">
        <v>1</v>
      </c>
      <c r="BE28" s="168" t="s">
        <v>2</v>
      </c>
      <c r="BF28" s="168" t="s">
        <v>3</v>
      </c>
      <c r="BG28" s="317" t="s">
        <v>4</v>
      </c>
      <c r="BH28" s="327" t="s">
        <v>0</v>
      </c>
      <c r="BI28" s="168" t="s">
        <v>1</v>
      </c>
      <c r="BJ28" s="168" t="s">
        <v>2</v>
      </c>
      <c r="BK28" s="168" t="s">
        <v>3</v>
      </c>
      <c r="BL28" s="317" t="s">
        <v>4</v>
      </c>
      <c r="BM28" s="327" t="s">
        <v>0</v>
      </c>
      <c r="BN28" s="168" t="s">
        <v>1</v>
      </c>
      <c r="BO28" s="168" t="s">
        <v>2</v>
      </c>
      <c r="BP28" s="168" t="s">
        <v>3</v>
      </c>
      <c r="BQ28" s="317" t="s">
        <v>4</v>
      </c>
      <c r="BR28" s="327" t="s">
        <v>147</v>
      </c>
      <c r="BS28" s="168" t="s">
        <v>272</v>
      </c>
      <c r="BT28" s="168" t="s">
        <v>273</v>
      </c>
      <c r="BU28" s="168" t="s">
        <v>148</v>
      </c>
      <c r="BV28" s="168" t="s">
        <v>149</v>
      </c>
      <c r="BW28" s="168" t="s">
        <v>150</v>
      </c>
      <c r="BX28" s="168" t="s">
        <v>151</v>
      </c>
      <c r="BY28" s="169" t="s">
        <v>274</v>
      </c>
      <c r="BZ28" s="169" t="s">
        <v>153</v>
      </c>
      <c r="CA28" s="169" t="s">
        <v>154</v>
      </c>
      <c r="CB28" s="169" t="s">
        <v>155</v>
      </c>
      <c r="CC28" s="169" t="s">
        <v>156</v>
      </c>
      <c r="CD28" s="169" t="s">
        <v>157</v>
      </c>
      <c r="CE28" s="169" t="s">
        <v>275</v>
      </c>
      <c r="CF28" s="169" t="s">
        <v>159</v>
      </c>
      <c r="CG28" s="169" t="s">
        <v>276</v>
      </c>
      <c r="CH28" s="169" t="s">
        <v>277</v>
      </c>
      <c r="CI28" s="169" t="s">
        <v>278</v>
      </c>
      <c r="CJ28" s="1475"/>
      <c r="CK28" s="1475"/>
      <c r="CL28" s="1475"/>
      <c r="CM28" s="1475"/>
      <c r="CN28" s="1475"/>
      <c r="CO28" s="1475"/>
      <c r="CP28" s="1475"/>
      <c r="CQ28" s="1475"/>
      <c r="CR28" s="1475"/>
      <c r="CS28" s="1475"/>
      <c r="CT28" s="1475"/>
      <c r="CU28" s="1475"/>
      <c r="CV28" s="1475"/>
      <c r="CW28" s="1475"/>
      <c r="CX28" s="1475"/>
      <c r="CY28" s="1475"/>
      <c r="CZ28" s="1475"/>
    </row>
    <row r="29" s="398" customFormat="true" ht="15" customHeight="true" x14ac:dyDescent="0.2">
      <c r="A29" s="1895" t="s">
        <v>57</v>
      </c>
      <c r="B29" s="1363" t="s">
        <v>49</v>
      </c>
      <c r="C29" s="1227">
        <v>1.5</v>
      </c>
      <c r="D29" s="1228">
        <v>10.1</v>
      </c>
      <c r="E29" s="1228">
        <v>40</v>
      </c>
      <c r="F29" s="1228">
        <v>71.099999999999994</v>
      </c>
      <c r="G29" s="1229">
        <v>89.5</v>
      </c>
      <c r="H29" s="1230">
        <v>26.7</v>
      </c>
      <c r="I29" s="1228">
        <v>50.2</v>
      </c>
      <c r="J29" s="1228">
        <v>70.599999999999994</v>
      </c>
      <c r="K29" s="1228">
        <v>86.4</v>
      </c>
      <c r="L29" s="1231">
        <v>93.8</v>
      </c>
      <c r="M29" s="1232">
        <v>0.9</v>
      </c>
      <c r="N29" s="1228">
        <v>4.0999999999999996</v>
      </c>
      <c r="O29" s="1228">
        <v>15.8</v>
      </c>
      <c r="P29" s="1228">
        <v>53.2</v>
      </c>
      <c r="Q29" s="1229">
        <v>86.8</v>
      </c>
      <c r="R29" s="1230">
        <v>43.5</v>
      </c>
      <c r="S29" s="1228">
        <v>4.8</v>
      </c>
      <c r="T29" s="1228">
        <v>9.3000000000000007</v>
      </c>
      <c r="U29" s="1228">
        <v>20</v>
      </c>
      <c r="V29" s="1228">
        <v>86.3</v>
      </c>
      <c r="W29" s="1228">
        <v>44.3</v>
      </c>
      <c r="X29" s="1228">
        <v>83</v>
      </c>
      <c r="Y29" s="1228">
        <v>3.5</v>
      </c>
      <c r="Z29" s="1228">
        <v>20.6</v>
      </c>
      <c r="AA29" s="1228">
        <v>74.900000000000006</v>
      </c>
      <c r="AB29" s="1228">
        <v>15.3</v>
      </c>
      <c r="AC29" s="1228">
        <v>77.900000000000006</v>
      </c>
      <c r="AD29" s="1228">
        <v>51.5</v>
      </c>
      <c r="AE29" s="1228">
        <v>8.1999999999999993</v>
      </c>
      <c r="AF29" s="1228">
        <v>3.1</v>
      </c>
      <c r="AG29" s="1228">
        <v>22.1</v>
      </c>
      <c r="AH29" s="1228">
        <v>1.2</v>
      </c>
      <c r="AI29" s="1529">
        <v>31.6</v>
      </c>
      <c r="AJ29" s="557"/>
      <c r="AK29" s="557"/>
      <c r="AL29" s="557"/>
      <c r="AM29" s="557"/>
      <c r="AN29" s="557"/>
      <c r="AO29" s="557"/>
      <c r="AP29" s="557"/>
      <c r="AQ29" s="557"/>
      <c r="AR29" s="557"/>
      <c r="AS29" s="557"/>
      <c r="AT29" s="557"/>
      <c r="AU29" s="557"/>
      <c r="AV29" s="557"/>
      <c r="AW29" s="557"/>
      <c r="AX29" s="557"/>
      <c r="AY29" s="557"/>
      <c r="AZ29" s="216"/>
      <c r="BA29" s="1747" t="s">
        <v>57</v>
      </c>
      <c r="BB29" s="150" t="s">
        <v>49</v>
      </c>
      <c r="BC29" s="1039" t="s">
        <v>35</v>
      </c>
      <c r="BD29" s="1058" t="s">
        <v>35</v>
      </c>
      <c r="BE29" s="1058" t="s">
        <v>35</v>
      </c>
      <c r="BF29" s="1058" t="s">
        <v>35</v>
      </c>
      <c r="BG29" s="1078" t="s">
        <v>35</v>
      </c>
      <c r="BH29" s="1098" t="s">
        <v>35</v>
      </c>
      <c r="BI29" s="1058" t="s">
        <v>35</v>
      </c>
      <c r="BJ29" s="1058" t="s">
        <v>35</v>
      </c>
      <c r="BK29" s="1058" t="s">
        <v>35</v>
      </c>
      <c r="BL29" s="1078" t="s">
        <v>35</v>
      </c>
      <c r="BM29" s="1098" t="s">
        <v>35</v>
      </c>
      <c r="BN29" s="1058" t="s">
        <v>35</v>
      </c>
      <c r="BO29" s="1058" t="s">
        <v>35</v>
      </c>
      <c r="BP29" s="1058" t="s">
        <v>35</v>
      </c>
      <c r="BQ29" s="1078" t="s">
        <v>35</v>
      </c>
      <c r="BR29" s="1098" t="s">
        <v>35</v>
      </c>
      <c r="BS29" s="1058" t="s">
        <v>35</v>
      </c>
      <c r="BT29" s="1058" t="s">
        <v>35</v>
      </c>
      <c r="BU29" s="1058" t="s">
        <v>35</v>
      </c>
      <c r="BV29" s="1058" t="s">
        <v>35</v>
      </c>
      <c r="BW29" s="1058" t="s">
        <v>35</v>
      </c>
      <c r="BX29" s="1058" t="s">
        <v>35</v>
      </c>
      <c r="BY29" s="1117" t="s">
        <v>35</v>
      </c>
      <c r="BZ29" s="1117" t="s">
        <v>35</v>
      </c>
      <c r="CA29" s="1117" t="s">
        <v>35</v>
      </c>
      <c r="CB29" s="1117" t="s">
        <v>35</v>
      </c>
      <c r="CC29" s="1117" t="s">
        <v>35</v>
      </c>
      <c r="CD29" s="1117" t="s">
        <v>35</v>
      </c>
      <c r="CE29" s="1117" t="s">
        <v>35</v>
      </c>
      <c r="CF29" s="1117" t="s">
        <v>35</v>
      </c>
      <c r="CG29" s="1117" t="s">
        <v>35</v>
      </c>
      <c r="CH29" s="1117" t="s">
        <v>35</v>
      </c>
      <c r="CI29" s="1117" t="s">
        <v>35</v>
      </c>
      <c r="CJ29" s="1476"/>
      <c r="CK29" s="1476"/>
      <c r="CL29" s="1476"/>
      <c r="CM29" s="1476"/>
      <c r="CN29" s="1476"/>
      <c r="CO29" s="1476"/>
      <c r="CP29" s="1476"/>
      <c r="CQ29" s="1476"/>
      <c r="CR29" s="1476"/>
      <c r="CS29" s="1476"/>
      <c r="CT29" s="1476"/>
      <c r="CU29" s="1476"/>
      <c r="CV29" s="1476"/>
      <c r="CW29" s="1476"/>
      <c r="CX29" s="1476"/>
      <c r="CY29" s="1476"/>
      <c r="CZ29" s="1476"/>
    </row>
    <row r="30" s="398" customFormat="true" ht="15" customHeight="true" x14ac:dyDescent="0.2">
      <c r="A30" s="1896"/>
      <c r="B30" s="1364" t="s">
        <v>48</v>
      </c>
      <c r="C30" s="1233">
        <v>98.5</v>
      </c>
      <c r="D30" s="1234">
        <v>89.9</v>
      </c>
      <c r="E30" s="1234">
        <v>60</v>
      </c>
      <c r="F30" s="1234">
        <v>28.9</v>
      </c>
      <c r="G30" s="1235">
        <v>10.5</v>
      </c>
      <c r="H30" s="1236">
        <v>73.3</v>
      </c>
      <c r="I30" s="1234">
        <v>49.8</v>
      </c>
      <c r="J30" s="1234">
        <v>29.4</v>
      </c>
      <c r="K30" s="1234">
        <v>13.6</v>
      </c>
      <c r="L30" s="1237">
        <v>6.2</v>
      </c>
      <c r="M30" s="1238">
        <v>99.1</v>
      </c>
      <c r="N30" s="1234">
        <v>95.9</v>
      </c>
      <c r="O30" s="1234">
        <v>84.2</v>
      </c>
      <c r="P30" s="1234">
        <v>46.8</v>
      </c>
      <c r="Q30" s="1235">
        <v>13.2</v>
      </c>
      <c r="R30" s="1236">
        <v>56.5</v>
      </c>
      <c r="S30" s="1234">
        <v>95.2</v>
      </c>
      <c r="T30" s="1234">
        <v>90.7</v>
      </c>
      <c r="U30" s="1234">
        <v>80</v>
      </c>
      <c r="V30" s="1234">
        <v>13.7</v>
      </c>
      <c r="W30" s="1234">
        <v>55.7</v>
      </c>
      <c r="X30" s="1234">
        <v>17</v>
      </c>
      <c r="Y30" s="1234">
        <v>96.5</v>
      </c>
      <c r="Z30" s="1234">
        <v>79.400000000000006</v>
      </c>
      <c r="AA30" s="1234">
        <v>25.1</v>
      </c>
      <c r="AB30" s="1234">
        <v>84.7</v>
      </c>
      <c r="AC30" s="1234">
        <v>22.1</v>
      </c>
      <c r="AD30" s="1234">
        <v>48.5</v>
      </c>
      <c r="AE30" s="1234">
        <v>91.8</v>
      </c>
      <c r="AF30" s="1234">
        <v>96.9</v>
      </c>
      <c r="AG30" s="1234">
        <v>77.900000000000006</v>
      </c>
      <c r="AH30" s="1234">
        <v>98.8</v>
      </c>
      <c r="AI30" s="1530">
        <v>68.400000000000006</v>
      </c>
      <c r="AJ30" s="557"/>
      <c r="AK30" s="557"/>
      <c r="AL30" s="557"/>
      <c r="AM30" s="557"/>
      <c r="AN30" s="557"/>
      <c r="AO30" s="557"/>
      <c r="AP30" s="557"/>
      <c r="AQ30" s="557"/>
      <c r="AR30" s="557"/>
      <c r="AS30" s="557"/>
      <c r="AT30" s="557"/>
      <c r="AU30" s="557"/>
      <c r="AV30" s="557"/>
      <c r="AW30" s="557"/>
      <c r="AX30" s="557"/>
      <c r="AY30" s="557"/>
      <c r="AZ30" s="216"/>
      <c r="BA30" s="1748"/>
      <c r="BB30" s="151" t="s">
        <v>48</v>
      </c>
      <c r="BC30" s="1040" t="s">
        <v>35</v>
      </c>
      <c r="BD30" s="1059" t="s">
        <v>35</v>
      </c>
      <c r="BE30" s="1059" t="s">
        <v>35</v>
      </c>
      <c r="BF30" s="1059" t="s">
        <v>35</v>
      </c>
      <c r="BG30" s="1079" t="s">
        <v>35</v>
      </c>
      <c r="BH30" s="1099" t="s">
        <v>35</v>
      </c>
      <c r="BI30" s="1059" t="s">
        <v>35</v>
      </c>
      <c r="BJ30" s="1059" t="s">
        <v>35</v>
      </c>
      <c r="BK30" s="1059" t="s">
        <v>35</v>
      </c>
      <c r="BL30" s="1079" t="s">
        <v>35</v>
      </c>
      <c r="BM30" s="1099" t="s">
        <v>35</v>
      </c>
      <c r="BN30" s="1059" t="s">
        <v>35</v>
      </c>
      <c r="BO30" s="1059" t="s">
        <v>35</v>
      </c>
      <c r="BP30" s="1059" t="s">
        <v>35</v>
      </c>
      <c r="BQ30" s="1079" t="s">
        <v>35</v>
      </c>
      <c r="BR30" s="1099" t="s">
        <v>35</v>
      </c>
      <c r="BS30" s="1059" t="s">
        <v>35</v>
      </c>
      <c r="BT30" s="1059" t="s">
        <v>35</v>
      </c>
      <c r="BU30" s="1059" t="s">
        <v>35</v>
      </c>
      <c r="BV30" s="1059" t="s">
        <v>35</v>
      </c>
      <c r="BW30" s="1059" t="s">
        <v>35</v>
      </c>
      <c r="BX30" s="1059" t="s">
        <v>35</v>
      </c>
      <c r="BY30" s="1118" t="s">
        <v>35</v>
      </c>
      <c r="BZ30" s="1118" t="s">
        <v>35</v>
      </c>
      <c r="CA30" s="1118" t="s">
        <v>35</v>
      </c>
      <c r="CB30" s="1118" t="s">
        <v>35</v>
      </c>
      <c r="CC30" s="1118" t="s">
        <v>35</v>
      </c>
      <c r="CD30" s="1118" t="s">
        <v>35</v>
      </c>
      <c r="CE30" s="1118" t="s">
        <v>35</v>
      </c>
      <c r="CF30" s="1118" t="s">
        <v>35</v>
      </c>
      <c r="CG30" s="1118" t="s">
        <v>35</v>
      </c>
      <c r="CH30" s="1118" t="s">
        <v>35</v>
      </c>
      <c r="CI30" s="1118" t="s">
        <v>35</v>
      </c>
      <c r="CJ30" s="1477"/>
      <c r="CK30" s="1477"/>
      <c r="CL30" s="1477"/>
      <c r="CM30" s="1477"/>
      <c r="CN30" s="1477"/>
      <c r="CO30" s="1477"/>
      <c r="CP30" s="1477"/>
      <c r="CQ30" s="1477"/>
      <c r="CR30" s="1477"/>
      <c r="CS30" s="1477"/>
      <c r="CT30" s="1477"/>
      <c r="CU30" s="1477"/>
      <c r="CV30" s="1477"/>
      <c r="CW30" s="1477"/>
      <c r="CX30" s="1477"/>
      <c r="CY30" s="1477"/>
      <c r="CZ30" s="1477"/>
    </row>
    <row r="31" s="130" customFormat="true" ht="15" customHeight="true" x14ac:dyDescent="0.2">
      <c r="A31" s="1734" t="s">
        <v>103</v>
      </c>
      <c r="B31" s="249" t="s">
        <v>49</v>
      </c>
      <c r="C31" s="1239">
        <v>0.3</v>
      </c>
      <c r="D31" s="1240">
        <v>3.9</v>
      </c>
      <c r="E31" s="1240">
        <v>29.1</v>
      </c>
      <c r="F31" s="1240">
        <v>64.400000000000006</v>
      </c>
      <c r="G31" s="1241">
        <v>87.1</v>
      </c>
      <c r="H31" s="1242">
        <v>9.6999999999999993</v>
      </c>
      <c r="I31" s="1240">
        <v>38.4</v>
      </c>
      <c r="J31" s="1240">
        <v>64.099999999999994</v>
      </c>
      <c r="K31" s="1240">
        <v>83.3</v>
      </c>
      <c r="L31" s="1243">
        <v>92.1</v>
      </c>
      <c r="M31" s="1244">
        <v>0</v>
      </c>
      <c r="N31" s="1240">
        <v>0.9</v>
      </c>
      <c r="O31" s="1240">
        <v>9.5</v>
      </c>
      <c r="P31" s="1240">
        <v>44.6</v>
      </c>
      <c r="Q31" s="1241">
        <v>83.9</v>
      </c>
      <c r="R31" s="1242">
        <v>36.799999999999997</v>
      </c>
      <c r="S31" s="1240">
        <v>2.6</v>
      </c>
      <c r="T31" s="1240">
        <v>6.6</v>
      </c>
      <c r="U31" s="1240">
        <v>6.2</v>
      </c>
      <c r="V31" s="1240">
        <v>80.900000000000006</v>
      </c>
      <c r="W31" s="1240">
        <v>28.2</v>
      </c>
      <c r="X31" s="1240">
        <v>79.7</v>
      </c>
      <c r="Y31" s="1240">
        <v>2.8</v>
      </c>
      <c r="Z31" s="1240">
        <v>12.2</v>
      </c>
      <c r="AA31" s="1240">
        <v>71.900000000000006</v>
      </c>
      <c r="AB31" s="1240">
        <v>12.5</v>
      </c>
      <c r="AC31" s="1240">
        <v>74.099999999999994</v>
      </c>
      <c r="AD31" s="1240">
        <v>36.799999999999997</v>
      </c>
      <c r="AE31" s="1240">
        <v>4.8</v>
      </c>
      <c r="AF31" s="1240">
        <v>2.2000000000000002</v>
      </c>
      <c r="AG31" s="1240">
        <v>15.2</v>
      </c>
      <c r="AH31" s="1240">
        <v>0.3</v>
      </c>
      <c r="AI31" s="1531">
        <v>23.9</v>
      </c>
      <c r="AJ31" s="557"/>
      <c r="AK31" s="557"/>
      <c r="AL31" s="557"/>
      <c r="AM31" s="557"/>
      <c r="AN31" s="557"/>
      <c r="AO31" s="557"/>
      <c r="AP31" s="557"/>
      <c r="AQ31" s="557"/>
      <c r="AR31" s="557"/>
      <c r="AS31" s="557"/>
      <c r="AT31" s="557"/>
      <c r="AU31" s="557"/>
      <c r="AV31" s="557"/>
      <c r="AW31" s="557"/>
      <c r="AX31" s="557"/>
      <c r="AY31" s="557"/>
      <c r="AZ31" s="216"/>
      <c r="BA31" s="1748" t="s">
        <v>103</v>
      </c>
      <c r="BB31" s="151" t="s">
        <v>49</v>
      </c>
      <c r="BC31" s="1040" t="s">
        <v>35</v>
      </c>
      <c r="BD31" s="1059" t="s">
        <v>35</v>
      </c>
      <c r="BE31" s="1059" t="s">
        <v>35</v>
      </c>
      <c r="BF31" s="1059" t="s">
        <v>35</v>
      </c>
      <c r="BG31" s="1079" t="s">
        <v>35</v>
      </c>
      <c r="BH31" s="1099" t="s">
        <v>35</v>
      </c>
      <c r="BI31" s="1059" t="s">
        <v>35</v>
      </c>
      <c r="BJ31" s="1059" t="s">
        <v>35</v>
      </c>
      <c r="BK31" s="1059" t="s">
        <v>35</v>
      </c>
      <c r="BL31" s="1079" t="s">
        <v>35</v>
      </c>
      <c r="BM31" s="1099" t="s">
        <v>35</v>
      </c>
      <c r="BN31" s="1059" t="s">
        <v>35</v>
      </c>
      <c r="BO31" s="1059" t="s">
        <v>35</v>
      </c>
      <c r="BP31" s="1059" t="s">
        <v>35</v>
      </c>
      <c r="BQ31" s="1079" t="s">
        <v>35</v>
      </c>
      <c r="BR31" s="1099" t="s">
        <v>35</v>
      </c>
      <c r="BS31" s="1059" t="s">
        <v>35</v>
      </c>
      <c r="BT31" s="1059" t="s">
        <v>35</v>
      </c>
      <c r="BU31" s="1059" t="s">
        <v>35</v>
      </c>
      <c r="BV31" s="1059" t="s">
        <v>35</v>
      </c>
      <c r="BW31" s="1059" t="s">
        <v>35</v>
      </c>
      <c r="BX31" s="1059" t="s">
        <v>35</v>
      </c>
      <c r="BY31" s="1118" t="s">
        <v>35</v>
      </c>
      <c r="BZ31" s="1118" t="s">
        <v>35</v>
      </c>
      <c r="CA31" s="1118" t="s">
        <v>35</v>
      </c>
      <c r="CB31" s="1118" t="s">
        <v>35</v>
      </c>
      <c r="CC31" s="1118" t="s">
        <v>35</v>
      </c>
      <c r="CD31" s="1118" t="s">
        <v>35</v>
      </c>
      <c r="CE31" s="1118" t="s">
        <v>35</v>
      </c>
      <c r="CF31" s="1118" t="s">
        <v>35</v>
      </c>
      <c r="CG31" s="1118" t="s">
        <v>35</v>
      </c>
      <c r="CH31" s="1118" t="s">
        <v>35</v>
      </c>
      <c r="CI31" s="1118" t="s">
        <v>35</v>
      </c>
      <c r="CJ31" s="1477"/>
      <c r="CK31" s="1477"/>
      <c r="CL31" s="1477"/>
      <c r="CM31" s="1477"/>
      <c r="CN31" s="1477"/>
      <c r="CO31" s="1477"/>
      <c r="CP31" s="1477"/>
      <c r="CQ31" s="1477"/>
      <c r="CR31" s="1477"/>
      <c r="CS31" s="1477"/>
      <c r="CT31" s="1477"/>
      <c r="CU31" s="1477"/>
      <c r="CV31" s="1477"/>
      <c r="CW31" s="1477"/>
      <c r="CX31" s="1477"/>
      <c r="CY31" s="1477"/>
      <c r="CZ31" s="1477"/>
    </row>
    <row r="32" s="130" customFormat="true" ht="15" customHeight="true" x14ac:dyDescent="0.2">
      <c r="A32" s="1734"/>
      <c r="B32" s="249" t="s">
        <v>48</v>
      </c>
      <c r="C32" s="1233">
        <v>99.7</v>
      </c>
      <c r="D32" s="1234">
        <v>96.1</v>
      </c>
      <c r="E32" s="1234">
        <v>70.900000000000006</v>
      </c>
      <c r="F32" s="1234">
        <v>35.6</v>
      </c>
      <c r="G32" s="1235">
        <v>12.9</v>
      </c>
      <c r="H32" s="1236">
        <v>90.3</v>
      </c>
      <c r="I32" s="1234">
        <v>61.6</v>
      </c>
      <c r="J32" s="1234">
        <v>35.9</v>
      </c>
      <c r="K32" s="1234">
        <v>16.7</v>
      </c>
      <c r="L32" s="1237">
        <v>7.9</v>
      </c>
      <c r="M32" s="1238">
        <v>100</v>
      </c>
      <c r="N32" s="1234">
        <v>99.1</v>
      </c>
      <c r="O32" s="1234">
        <v>90.5</v>
      </c>
      <c r="P32" s="1234">
        <v>55.4</v>
      </c>
      <c r="Q32" s="1235">
        <v>16.100000000000001</v>
      </c>
      <c r="R32" s="1236">
        <v>63.2</v>
      </c>
      <c r="S32" s="1234">
        <v>97.4</v>
      </c>
      <c r="T32" s="1234">
        <v>93.4</v>
      </c>
      <c r="U32" s="1234">
        <v>93.8</v>
      </c>
      <c r="V32" s="1234">
        <v>19.100000000000001</v>
      </c>
      <c r="W32" s="1234">
        <v>71.8</v>
      </c>
      <c r="X32" s="1234">
        <v>20.3</v>
      </c>
      <c r="Y32" s="1234">
        <v>97.2</v>
      </c>
      <c r="Z32" s="1234">
        <v>87.8</v>
      </c>
      <c r="AA32" s="1234">
        <v>28.1</v>
      </c>
      <c r="AB32" s="1234">
        <v>87.5</v>
      </c>
      <c r="AC32" s="1234">
        <v>25.9</v>
      </c>
      <c r="AD32" s="1234">
        <v>63.2</v>
      </c>
      <c r="AE32" s="1234">
        <v>95.2</v>
      </c>
      <c r="AF32" s="1234">
        <v>97.8</v>
      </c>
      <c r="AG32" s="1234">
        <v>84.8</v>
      </c>
      <c r="AH32" s="1234">
        <v>99.7</v>
      </c>
      <c r="AI32" s="1530">
        <v>76.099999999999994</v>
      </c>
      <c r="AJ32" s="557"/>
      <c r="AK32" s="557"/>
      <c r="AL32" s="557"/>
      <c r="AM32" s="557"/>
      <c r="AN32" s="557"/>
      <c r="AO32" s="557"/>
      <c r="AP32" s="557"/>
      <c r="AQ32" s="557"/>
      <c r="AR32" s="557"/>
      <c r="AS32" s="557"/>
      <c r="AT32" s="557"/>
      <c r="AU32" s="557"/>
      <c r="AV32" s="557"/>
      <c r="AW32" s="557"/>
      <c r="AX32" s="557"/>
      <c r="AY32" s="557"/>
      <c r="AZ32" s="216"/>
      <c r="BA32" s="1748"/>
      <c r="BB32" s="151" t="s">
        <v>48</v>
      </c>
      <c r="BC32" s="1040" t="s">
        <v>35</v>
      </c>
      <c r="BD32" s="1059" t="s">
        <v>35</v>
      </c>
      <c r="BE32" s="1059" t="s">
        <v>35</v>
      </c>
      <c r="BF32" s="1059" t="s">
        <v>35</v>
      </c>
      <c r="BG32" s="1079" t="s">
        <v>35</v>
      </c>
      <c r="BH32" s="1099" t="s">
        <v>35</v>
      </c>
      <c r="BI32" s="1059" t="s">
        <v>35</v>
      </c>
      <c r="BJ32" s="1059" t="s">
        <v>35</v>
      </c>
      <c r="BK32" s="1059" t="s">
        <v>35</v>
      </c>
      <c r="BL32" s="1079" t="s">
        <v>35</v>
      </c>
      <c r="BM32" s="1099" t="s">
        <v>35</v>
      </c>
      <c r="BN32" s="1059" t="s">
        <v>35</v>
      </c>
      <c r="BO32" s="1059" t="s">
        <v>35</v>
      </c>
      <c r="BP32" s="1059" t="s">
        <v>35</v>
      </c>
      <c r="BQ32" s="1079" t="s">
        <v>35</v>
      </c>
      <c r="BR32" s="1099" t="s">
        <v>35</v>
      </c>
      <c r="BS32" s="1059" t="s">
        <v>35</v>
      </c>
      <c r="BT32" s="1059" t="s">
        <v>35</v>
      </c>
      <c r="BU32" s="1059" t="s">
        <v>35</v>
      </c>
      <c r="BV32" s="1059" t="s">
        <v>35</v>
      </c>
      <c r="BW32" s="1059" t="s">
        <v>35</v>
      </c>
      <c r="BX32" s="1059" t="s">
        <v>35</v>
      </c>
      <c r="BY32" s="1118" t="s">
        <v>35</v>
      </c>
      <c r="BZ32" s="1118" t="s">
        <v>35</v>
      </c>
      <c r="CA32" s="1118" t="s">
        <v>35</v>
      </c>
      <c r="CB32" s="1118" t="s">
        <v>35</v>
      </c>
      <c r="CC32" s="1118" t="s">
        <v>35</v>
      </c>
      <c r="CD32" s="1118" t="s">
        <v>35</v>
      </c>
      <c r="CE32" s="1118" t="s">
        <v>35</v>
      </c>
      <c r="CF32" s="1118" t="s">
        <v>35</v>
      </c>
      <c r="CG32" s="1118" t="s">
        <v>35</v>
      </c>
      <c r="CH32" s="1118" t="s">
        <v>35</v>
      </c>
      <c r="CI32" s="1118" t="s">
        <v>35</v>
      </c>
      <c r="CJ32" s="1477"/>
      <c r="CK32" s="1477"/>
      <c r="CL32" s="1477"/>
      <c r="CM32" s="1477"/>
      <c r="CN32" s="1477"/>
      <c r="CO32" s="1477"/>
      <c r="CP32" s="1477"/>
      <c r="CQ32" s="1477"/>
      <c r="CR32" s="1477"/>
      <c r="CS32" s="1477"/>
      <c r="CT32" s="1477"/>
      <c r="CU32" s="1477"/>
      <c r="CV32" s="1477"/>
      <c r="CW32" s="1477"/>
      <c r="CX32" s="1477"/>
      <c r="CY32" s="1477"/>
      <c r="CZ32" s="1477"/>
    </row>
    <row r="33" s="130" customFormat="true" ht="15" customHeight="true" x14ac:dyDescent="0.2">
      <c r="A33" s="1734" t="s">
        <v>104</v>
      </c>
      <c r="B33" s="249" t="s">
        <v>49</v>
      </c>
      <c r="C33" s="996" t="s">
        <v>35</v>
      </c>
      <c r="D33" s="1003" t="s">
        <v>35</v>
      </c>
      <c r="E33" s="1003" t="s">
        <v>35</v>
      </c>
      <c r="F33" s="1003" t="s">
        <v>35</v>
      </c>
      <c r="G33" s="1010" t="s">
        <v>35</v>
      </c>
      <c r="H33" s="1017" t="s">
        <v>35</v>
      </c>
      <c r="I33" s="1003" t="s">
        <v>35</v>
      </c>
      <c r="J33" s="1003" t="s">
        <v>35</v>
      </c>
      <c r="K33" s="1003" t="s">
        <v>35</v>
      </c>
      <c r="L33" s="1024" t="s">
        <v>35</v>
      </c>
      <c r="M33" s="1031" t="s">
        <v>35</v>
      </c>
      <c r="N33" s="1003" t="s">
        <v>35</v>
      </c>
      <c r="O33" s="1003" t="s">
        <v>35</v>
      </c>
      <c r="P33" s="1003" t="s">
        <v>35</v>
      </c>
      <c r="Q33" s="1010" t="s">
        <v>35</v>
      </c>
      <c r="R33" s="1017" t="s">
        <v>35</v>
      </c>
      <c r="S33" s="1003" t="s">
        <v>35</v>
      </c>
      <c r="T33" s="1003" t="s">
        <v>35</v>
      </c>
      <c r="U33" s="1003" t="s">
        <v>35</v>
      </c>
      <c r="V33" s="1003" t="s">
        <v>35</v>
      </c>
      <c r="W33" s="1003" t="s">
        <v>35</v>
      </c>
      <c r="X33" s="1003" t="s">
        <v>35</v>
      </c>
      <c r="Y33" s="1034" t="s">
        <v>35</v>
      </c>
      <c r="Z33" s="1034" t="s">
        <v>35</v>
      </c>
      <c r="AA33" s="1034" t="s">
        <v>35</v>
      </c>
      <c r="AB33" s="1034" t="s">
        <v>35</v>
      </c>
      <c r="AC33" s="1034" t="s">
        <v>35</v>
      </c>
      <c r="AD33" s="1034" t="s">
        <v>35</v>
      </c>
      <c r="AE33" s="1034" t="s">
        <v>35</v>
      </c>
      <c r="AF33" s="1034" t="s">
        <v>35</v>
      </c>
      <c r="AG33" s="1034" t="s">
        <v>35</v>
      </c>
      <c r="AH33" s="1034" t="s">
        <v>35</v>
      </c>
      <c r="AI33" s="1445" t="s">
        <v>35</v>
      </c>
      <c r="AJ33" s="1466"/>
      <c r="AK33" s="1466"/>
      <c r="AL33" s="1466"/>
      <c r="AM33" s="1466"/>
      <c r="AN33" s="1466"/>
      <c r="AO33" s="1466"/>
      <c r="AP33" s="1466"/>
      <c r="AQ33" s="1466"/>
      <c r="AR33" s="1466"/>
      <c r="AS33" s="1466"/>
      <c r="AT33" s="1466"/>
      <c r="AU33" s="1466"/>
      <c r="AV33" s="1466"/>
      <c r="AW33" s="1466"/>
      <c r="AX33" s="1466"/>
      <c r="AY33" s="1466"/>
      <c r="AZ33" s="215"/>
      <c r="BA33" s="1748" t="s">
        <v>104</v>
      </c>
      <c r="BB33" s="151" t="s">
        <v>49</v>
      </c>
      <c r="BC33" s="1040" t="s">
        <v>35</v>
      </c>
      <c r="BD33" s="1059" t="s">
        <v>35</v>
      </c>
      <c r="BE33" s="1059" t="s">
        <v>35</v>
      </c>
      <c r="BF33" s="1059" t="s">
        <v>35</v>
      </c>
      <c r="BG33" s="1079" t="s">
        <v>35</v>
      </c>
      <c r="BH33" s="1099" t="s">
        <v>35</v>
      </c>
      <c r="BI33" s="1059" t="s">
        <v>35</v>
      </c>
      <c r="BJ33" s="1059" t="s">
        <v>35</v>
      </c>
      <c r="BK33" s="1059" t="s">
        <v>35</v>
      </c>
      <c r="BL33" s="1079" t="s">
        <v>35</v>
      </c>
      <c r="BM33" s="1099" t="s">
        <v>35</v>
      </c>
      <c r="BN33" s="1059" t="s">
        <v>35</v>
      </c>
      <c r="BO33" s="1059" t="s">
        <v>35</v>
      </c>
      <c r="BP33" s="1059" t="s">
        <v>35</v>
      </c>
      <c r="BQ33" s="1079" t="s">
        <v>35</v>
      </c>
      <c r="BR33" s="1099" t="s">
        <v>35</v>
      </c>
      <c r="BS33" s="1059" t="s">
        <v>35</v>
      </c>
      <c r="BT33" s="1059" t="s">
        <v>35</v>
      </c>
      <c r="BU33" s="1059" t="s">
        <v>35</v>
      </c>
      <c r="BV33" s="1059" t="s">
        <v>35</v>
      </c>
      <c r="BW33" s="1059" t="s">
        <v>35</v>
      </c>
      <c r="BX33" s="1059" t="s">
        <v>35</v>
      </c>
      <c r="BY33" s="1118" t="s">
        <v>35</v>
      </c>
      <c r="BZ33" s="1118" t="s">
        <v>35</v>
      </c>
      <c r="CA33" s="1118" t="s">
        <v>35</v>
      </c>
      <c r="CB33" s="1118" t="s">
        <v>35</v>
      </c>
      <c r="CC33" s="1118" t="s">
        <v>35</v>
      </c>
      <c r="CD33" s="1118" t="s">
        <v>35</v>
      </c>
      <c r="CE33" s="1118" t="s">
        <v>35</v>
      </c>
      <c r="CF33" s="1118" t="s">
        <v>35</v>
      </c>
      <c r="CG33" s="1118" t="s">
        <v>35</v>
      </c>
      <c r="CH33" s="1118" t="s">
        <v>35</v>
      </c>
      <c r="CI33" s="1118" t="s">
        <v>35</v>
      </c>
      <c r="CJ33" s="1477"/>
      <c r="CK33" s="1477"/>
      <c r="CL33" s="1477"/>
      <c r="CM33" s="1477"/>
      <c r="CN33" s="1477"/>
      <c r="CO33" s="1477"/>
      <c r="CP33" s="1477"/>
      <c r="CQ33" s="1477"/>
      <c r="CR33" s="1477"/>
      <c r="CS33" s="1477"/>
      <c r="CT33" s="1477"/>
      <c r="CU33" s="1477"/>
      <c r="CV33" s="1477"/>
      <c r="CW33" s="1477"/>
      <c r="CX33" s="1477"/>
      <c r="CY33" s="1477"/>
      <c r="CZ33" s="1477"/>
    </row>
    <row r="34" s="130" customFormat="true" ht="15" customHeight="true" x14ac:dyDescent="0.2">
      <c r="A34" s="1734"/>
      <c r="B34" s="249" t="s">
        <v>48</v>
      </c>
      <c r="C34" s="996" t="s">
        <v>35</v>
      </c>
      <c r="D34" s="1003" t="s">
        <v>35</v>
      </c>
      <c r="E34" s="1003" t="s">
        <v>35</v>
      </c>
      <c r="F34" s="1003" t="s">
        <v>35</v>
      </c>
      <c r="G34" s="1010" t="s">
        <v>35</v>
      </c>
      <c r="H34" s="1017" t="s">
        <v>35</v>
      </c>
      <c r="I34" s="1003" t="s">
        <v>35</v>
      </c>
      <c r="J34" s="1003" t="s">
        <v>35</v>
      </c>
      <c r="K34" s="1003" t="s">
        <v>35</v>
      </c>
      <c r="L34" s="1024" t="s">
        <v>35</v>
      </c>
      <c r="M34" s="1031" t="s">
        <v>35</v>
      </c>
      <c r="N34" s="1003" t="s">
        <v>35</v>
      </c>
      <c r="O34" s="1003" t="s">
        <v>35</v>
      </c>
      <c r="P34" s="1003" t="s">
        <v>35</v>
      </c>
      <c r="Q34" s="1010" t="s">
        <v>35</v>
      </c>
      <c r="R34" s="1017" t="s">
        <v>35</v>
      </c>
      <c r="S34" s="1003" t="s">
        <v>35</v>
      </c>
      <c r="T34" s="1003" t="s">
        <v>35</v>
      </c>
      <c r="U34" s="1003" t="s">
        <v>35</v>
      </c>
      <c r="V34" s="1003" t="s">
        <v>35</v>
      </c>
      <c r="W34" s="1003" t="s">
        <v>35</v>
      </c>
      <c r="X34" s="1003" t="s">
        <v>35</v>
      </c>
      <c r="Y34" s="1034" t="s">
        <v>35</v>
      </c>
      <c r="Z34" s="1034" t="s">
        <v>35</v>
      </c>
      <c r="AA34" s="1034" t="s">
        <v>35</v>
      </c>
      <c r="AB34" s="1034" t="s">
        <v>35</v>
      </c>
      <c r="AC34" s="1034" t="s">
        <v>35</v>
      </c>
      <c r="AD34" s="1034" t="s">
        <v>35</v>
      </c>
      <c r="AE34" s="1034" t="s">
        <v>35</v>
      </c>
      <c r="AF34" s="1034" t="s">
        <v>35</v>
      </c>
      <c r="AG34" s="1034" t="s">
        <v>35</v>
      </c>
      <c r="AH34" s="1034" t="s">
        <v>35</v>
      </c>
      <c r="AI34" s="1445" t="s">
        <v>35</v>
      </c>
      <c r="AJ34" s="1466"/>
      <c r="AK34" s="1466"/>
      <c r="AL34" s="1466"/>
      <c r="AM34" s="1466"/>
      <c r="AN34" s="1466"/>
      <c r="AO34" s="1466"/>
      <c r="AP34" s="1466"/>
      <c r="AQ34" s="1466"/>
      <c r="AR34" s="1466"/>
      <c r="AS34" s="1466"/>
      <c r="AT34" s="1466"/>
      <c r="AU34" s="1466"/>
      <c r="AV34" s="1466"/>
      <c r="AW34" s="1466"/>
      <c r="AX34" s="1466"/>
      <c r="AY34" s="1466"/>
      <c r="AZ34" s="215"/>
      <c r="BA34" s="1748"/>
      <c r="BB34" s="151" t="s">
        <v>48</v>
      </c>
      <c r="BC34" s="1040" t="s">
        <v>35</v>
      </c>
      <c r="BD34" s="1059" t="s">
        <v>35</v>
      </c>
      <c r="BE34" s="1059" t="s">
        <v>35</v>
      </c>
      <c r="BF34" s="1059" t="s">
        <v>35</v>
      </c>
      <c r="BG34" s="1079" t="s">
        <v>35</v>
      </c>
      <c r="BH34" s="1099" t="s">
        <v>35</v>
      </c>
      <c r="BI34" s="1059" t="s">
        <v>35</v>
      </c>
      <c r="BJ34" s="1059" t="s">
        <v>35</v>
      </c>
      <c r="BK34" s="1059" t="s">
        <v>35</v>
      </c>
      <c r="BL34" s="1079" t="s">
        <v>35</v>
      </c>
      <c r="BM34" s="1099" t="s">
        <v>35</v>
      </c>
      <c r="BN34" s="1059" t="s">
        <v>35</v>
      </c>
      <c r="BO34" s="1059" t="s">
        <v>35</v>
      </c>
      <c r="BP34" s="1059" t="s">
        <v>35</v>
      </c>
      <c r="BQ34" s="1079" t="s">
        <v>35</v>
      </c>
      <c r="BR34" s="1099" t="s">
        <v>35</v>
      </c>
      <c r="BS34" s="1059" t="s">
        <v>35</v>
      </c>
      <c r="BT34" s="1059" t="s">
        <v>35</v>
      </c>
      <c r="BU34" s="1059" t="s">
        <v>35</v>
      </c>
      <c r="BV34" s="1059" t="s">
        <v>35</v>
      </c>
      <c r="BW34" s="1059" t="s">
        <v>35</v>
      </c>
      <c r="BX34" s="1059" t="s">
        <v>35</v>
      </c>
      <c r="BY34" s="1118" t="s">
        <v>35</v>
      </c>
      <c r="BZ34" s="1118" t="s">
        <v>35</v>
      </c>
      <c r="CA34" s="1118" t="s">
        <v>35</v>
      </c>
      <c r="CB34" s="1118" t="s">
        <v>35</v>
      </c>
      <c r="CC34" s="1118" t="s">
        <v>35</v>
      </c>
      <c r="CD34" s="1118" t="s">
        <v>35</v>
      </c>
      <c r="CE34" s="1118" t="s">
        <v>35</v>
      </c>
      <c r="CF34" s="1118" t="s">
        <v>35</v>
      </c>
      <c r="CG34" s="1118" t="s">
        <v>35</v>
      </c>
      <c r="CH34" s="1118" t="s">
        <v>35</v>
      </c>
      <c r="CI34" s="1118" t="s">
        <v>35</v>
      </c>
      <c r="CJ34" s="1477"/>
      <c r="CK34" s="1477"/>
      <c r="CL34" s="1477"/>
      <c r="CM34" s="1477"/>
      <c r="CN34" s="1477"/>
      <c r="CO34" s="1477"/>
      <c r="CP34" s="1477"/>
      <c r="CQ34" s="1477"/>
      <c r="CR34" s="1477"/>
      <c r="CS34" s="1477"/>
      <c r="CT34" s="1477"/>
      <c r="CU34" s="1477"/>
      <c r="CV34" s="1477"/>
      <c r="CW34" s="1477"/>
      <c r="CX34" s="1477"/>
      <c r="CY34" s="1477"/>
      <c r="CZ34" s="1477"/>
    </row>
    <row r="35" s="398" customFormat="true" ht="15" customHeight="true" x14ac:dyDescent="0.2">
      <c r="A35" s="1896" t="s">
        <v>55</v>
      </c>
      <c r="B35" s="1364" t="s">
        <v>49</v>
      </c>
      <c r="C35" s="1233">
        <v>1.5</v>
      </c>
      <c r="D35" s="1234">
        <v>8.8000000000000007</v>
      </c>
      <c r="E35" s="1234">
        <v>33.5</v>
      </c>
      <c r="F35" s="1234">
        <v>69.2</v>
      </c>
      <c r="G35" s="1235">
        <v>89.4</v>
      </c>
      <c r="H35" s="1236">
        <v>17.399999999999999</v>
      </c>
      <c r="I35" s="1234">
        <v>44.2</v>
      </c>
      <c r="J35" s="1234">
        <v>67.3</v>
      </c>
      <c r="K35" s="1234">
        <v>84.6</v>
      </c>
      <c r="L35" s="1237">
        <v>93.4</v>
      </c>
      <c r="M35" s="1238">
        <v>0.6</v>
      </c>
      <c r="N35" s="1234">
        <v>3.6</v>
      </c>
      <c r="O35" s="1234">
        <v>14.6</v>
      </c>
      <c r="P35" s="1234">
        <v>48.9</v>
      </c>
      <c r="Q35" s="1235">
        <v>88.4</v>
      </c>
      <c r="R35" s="1236">
        <v>37.1</v>
      </c>
      <c r="S35" s="1234">
        <v>3.4</v>
      </c>
      <c r="T35" s="1234">
        <v>6.8</v>
      </c>
      <c r="U35" s="1234">
        <v>44.1</v>
      </c>
      <c r="V35" s="1234">
        <v>81.5</v>
      </c>
      <c r="W35" s="1234">
        <v>28.9</v>
      </c>
      <c r="X35" s="1234">
        <v>80.099999999999994</v>
      </c>
      <c r="Y35" s="1234">
        <v>3.7</v>
      </c>
      <c r="Z35" s="1234">
        <v>13.1</v>
      </c>
      <c r="AA35" s="1234">
        <v>91.3</v>
      </c>
      <c r="AB35" s="1234">
        <v>13</v>
      </c>
      <c r="AC35" s="1234">
        <v>87.2</v>
      </c>
      <c r="AD35" s="1234">
        <v>37</v>
      </c>
      <c r="AE35" s="1234">
        <v>8.1999999999999993</v>
      </c>
      <c r="AF35" s="1234">
        <v>2.4</v>
      </c>
      <c r="AG35" s="1234">
        <v>15.3</v>
      </c>
      <c r="AH35" s="1234">
        <v>1.1000000000000001</v>
      </c>
      <c r="AI35" s="1530">
        <v>24.5</v>
      </c>
      <c r="AJ35" s="557"/>
      <c r="AK35" s="557"/>
      <c r="AL35" s="557"/>
      <c r="AM35" s="557"/>
      <c r="AN35" s="557"/>
      <c r="AO35" s="557"/>
      <c r="AP35" s="557"/>
      <c r="AQ35" s="557"/>
      <c r="AR35" s="557"/>
      <c r="AS35" s="557"/>
      <c r="AT35" s="557"/>
      <c r="AU35" s="557"/>
      <c r="AV35" s="557"/>
      <c r="AW35" s="557"/>
      <c r="AX35" s="557"/>
      <c r="AY35" s="557"/>
      <c r="AZ35" s="216"/>
      <c r="BA35" s="1748" t="s">
        <v>55</v>
      </c>
      <c r="BB35" s="151" t="s">
        <v>49</v>
      </c>
      <c r="BC35" s="1040" t="s">
        <v>35</v>
      </c>
      <c r="BD35" s="1059" t="s">
        <v>35</v>
      </c>
      <c r="BE35" s="1059" t="s">
        <v>35</v>
      </c>
      <c r="BF35" s="1059" t="s">
        <v>35</v>
      </c>
      <c r="BG35" s="1079" t="s">
        <v>35</v>
      </c>
      <c r="BH35" s="1099" t="s">
        <v>35</v>
      </c>
      <c r="BI35" s="1059" t="s">
        <v>35</v>
      </c>
      <c r="BJ35" s="1059" t="s">
        <v>35</v>
      </c>
      <c r="BK35" s="1059" t="s">
        <v>35</v>
      </c>
      <c r="BL35" s="1079" t="s">
        <v>35</v>
      </c>
      <c r="BM35" s="1099" t="s">
        <v>35</v>
      </c>
      <c r="BN35" s="1059" t="s">
        <v>35</v>
      </c>
      <c r="BO35" s="1059" t="s">
        <v>35</v>
      </c>
      <c r="BP35" s="1059" t="s">
        <v>35</v>
      </c>
      <c r="BQ35" s="1079" t="s">
        <v>35</v>
      </c>
      <c r="BR35" s="1099" t="s">
        <v>35</v>
      </c>
      <c r="BS35" s="1059" t="s">
        <v>35</v>
      </c>
      <c r="BT35" s="1059" t="s">
        <v>35</v>
      </c>
      <c r="BU35" s="1059" t="s">
        <v>35</v>
      </c>
      <c r="BV35" s="1059" t="s">
        <v>35</v>
      </c>
      <c r="BW35" s="1059" t="s">
        <v>35</v>
      </c>
      <c r="BX35" s="1059" t="s">
        <v>35</v>
      </c>
      <c r="BY35" s="1118" t="s">
        <v>35</v>
      </c>
      <c r="BZ35" s="1118" t="s">
        <v>35</v>
      </c>
      <c r="CA35" s="1118" t="s">
        <v>35</v>
      </c>
      <c r="CB35" s="1118" t="s">
        <v>35</v>
      </c>
      <c r="CC35" s="1118" t="s">
        <v>35</v>
      </c>
      <c r="CD35" s="1118" t="s">
        <v>35</v>
      </c>
      <c r="CE35" s="1118" t="s">
        <v>35</v>
      </c>
      <c r="CF35" s="1118" t="s">
        <v>35</v>
      </c>
      <c r="CG35" s="1118" t="s">
        <v>35</v>
      </c>
      <c r="CH35" s="1118" t="s">
        <v>35</v>
      </c>
      <c r="CI35" s="1118" t="s">
        <v>35</v>
      </c>
      <c r="CJ35" s="1477"/>
      <c r="CK35" s="1477"/>
      <c r="CL35" s="1477"/>
      <c r="CM35" s="1477"/>
      <c r="CN35" s="1477"/>
      <c r="CO35" s="1477"/>
      <c r="CP35" s="1477"/>
      <c r="CQ35" s="1477"/>
      <c r="CR35" s="1477"/>
      <c r="CS35" s="1477"/>
      <c r="CT35" s="1477"/>
      <c r="CU35" s="1477"/>
      <c r="CV35" s="1477"/>
      <c r="CW35" s="1477"/>
      <c r="CX35" s="1477"/>
      <c r="CY35" s="1477"/>
      <c r="CZ35" s="1477"/>
    </row>
    <row r="36" s="398" customFormat="true" ht="15" customHeight="true" x14ac:dyDescent="0.2">
      <c r="A36" s="1896"/>
      <c r="B36" s="1364" t="s">
        <v>48</v>
      </c>
      <c r="C36" s="1233">
        <v>98.5</v>
      </c>
      <c r="D36" s="1234">
        <v>91.2</v>
      </c>
      <c r="E36" s="1234">
        <v>66.5</v>
      </c>
      <c r="F36" s="1234">
        <v>30.8</v>
      </c>
      <c r="G36" s="1235">
        <v>10.6</v>
      </c>
      <c r="H36" s="1236">
        <v>82.6</v>
      </c>
      <c r="I36" s="1234">
        <v>55.8</v>
      </c>
      <c r="J36" s="1234">
        <v>32.700000000000003</v>
      </c>
      <c r="K36" s="1234">
        <v>15.4</v>
      </c>
      <c r="L36" s="1237">
        <v>6.6</v>
      </c>
      <c r="M36" s="1238">
        <v>99.4</v>
      </c>
      <c r="N36" s="1234">
        <v>96.4</v>
      </c>
      <c r="O36" s="1234">
        <v>85.4</v>
      </c>
      <c r="P36" s="1234">
        <v>51.1</v>
      </c>
      <c r="Q36" s="1235">
        <v>11.6</v>
      </c>
      <c r="R36" s="1236">
        <v>62.9</v>
      </c>
      <c r="S36" s="1234">
        <v>96.6</v>
      </c>
      <c r="T36" s="1234">
        <v>93.2</v>
      </c>
      <c r="U36" s="1234">
        <v>55.9</v>
      </c>
      <c r="V36" s="1234">
        <v>18.5</v>
      </c>
      <c r="W36" s="1234">
        <v>71.099999999999994</v>
      </c>
      <c r="X36" s="1234">
        <v>19.899999999999999</v>
      </c>
      <c r="Y36" s="1234">
        <v>96.3</v>
      </c>
      <c r="Z36" s="1234">
        <v>86.9</v>
      </c>
      <c r="AA36" s="1234">
        <v>8.6999999999999993</v>
      </c>
      <c r="AB36" s="1234">
        <v>87</v>
      </c>
      <c r="AC36" s="1234">
        <v>12.8</v>
      </c>
      <c r="AD36" s="1234">
        <v>63</v>
      </c>
      <c r="AE36" s="1234">
        <v>91.8</v>
      </c>
      <c r="AF36" s="1234">
        <v>97.6</v>
      </c>
      <c r="AG36" s="1234">
        <v>84.7</v>
      </c>
      <c r="AH36" s="1234">
        <v>98.9</v>
      </c>
      <c r="AI36" s="1530">
        <v>75.5</v>
      </c>
      <c r="AJ36" s="557"/>
      <c r="AK36" s="557"/>
      <c r="AL36" s="557"/>
      <c r="AM36" s="557"/>
      <c r="AN36" s="557"/>
      <c r="AO36" s="557"/>
      <c r="AP36" s="557"/>
      <c r="AQ36" s="557"/>
      <c r="AR36" s="557"/>
      <c r="AS36" s="557"/>
      <c r="AT36" s="557"/>
      <c r="AU36" s="557"/>
      <c r="AV36" s="557"/>
      <c r="AW36" s="557"/>
      <c r="AX36" s="557"/>
      <c r="AY36" s="557"/>
      <c r="AZ36" s="216"/>
      <c r="BA36" s="1748"/>
      <c r="BB36" s="151" t="s">
        <v>48</v>
      </c>
      <c r="BC36" s="1040" t="s">
        <v>35</v>
      </c>
      <c r="BD36" s="1059" t="s">
        <v>35</v>
      </c>
      <c r="BE36" s="1059" t="s">
        <v>35</v>
      </c>
      <c r="BF36" s="1059" t="s">
        <v>35</v>
      </c>
      <c r="BG36" s="1079" t="s">
        <v>35</v>
      </c>
      <c r="BH36" s="1099" t="s">
        <v>35</v>
      </c>
      <c r="BI36" s="1059" t="s">
        <v>35</v>
      </c>
      <c r="BJ36" s="1059" t="s">
        <v>35</v>
      </c>
      <c r="BK36" s="1059" t="s">
        <v>35</v>
      </c>
      <c r="BL36" s="1079" t="s">
        <v>35</v>
      </c>
      <c r="BM36" s="1099" t="s">
        <v>35</v>
      </c>
      <c r="BN36" s="1059" t="s">
        <v>35</v>
      </c>
      <c r="BO36" s="1059" t="s">
        <v>35</v>
      </c>
      <c r="BP36" s="1059" t="s">
        <v>35</v>
      </c>
      <c r="BQ36" s="1079" t="s">
        <v>35</v>
      </c>
      <c r="BR36" s="1099" t="s">
        <v>35</v>
      </c>
      <c r="BS36" s="1059" t="s">
        <v>35</v>
      </c>
      <c r="BT36" s="1059" t="s">
        <v>35</v>
      </c>
      <c r="BU36" s="1059" t="s">
        <v>35</v>
      </c>
      <c r="BV36" s="1059" t="s">
        <v>35</v>
      </c>
      <c r="BW36" s="1059" t="s">
        <v>35</v>
      </c>
      <c r="BX36" s="1059" t="s">
        <v>35</v>
      </c>
      <c r="BY36" s="1118" t="s">
        <v>35</v>
      </c>
      <c r="BZ36" s="1118" t="s">
        <v>35</v>
      </c>
      <c r="CA36" s="1118" t="s">
        <v>35</v>
      </c>
      <c r="CB36" s="1118" t="s">
        <v>35</v>
      </c>
      <c r="CC36" s="1118" t="s">
        <v>35</v>
      </c>
      <c r="CD36" s="1118" t="s">
        <v>35</v>
      </c>
      <c r="CE36" s="1118" t="s">
        <v>35</v>
      </c>
      <c r="CF36" s="1118" t="s">
        <v>35</v>
      </c>
      <c r="CG36" s="1118" t="s">
        <v>35</v>
      </c>
      <c r="CH36" s="1118" t="s">
        <v>35</v>
      </c>
      <c r="CI36" s="1118" t="s">
        <v>35</v>
      </c>
      <c r="CJ36" s="1477"/>
      <c r="CK36" s="1477"/>
      <c r="CL36" s="1477"/>
      <c r="CM36" s="1477"/>
      <c r="CN36" s="1477"/>
      <c r="CO36" s="1477"/>
      <c r="CP36" s="1477"/>
      <c r="CQ36" s="1477"/>
      <c r="CR36" s="1477"/>
      <c r="CS36" s="1477"/>
      <c r="CT36" s="1477"/>
      <c r="CU36" s="1477"/>
      <c r="CV36" s="1477"/>
      <c r="CW36" s="1477"/>
      <c r="CX36" s="1477"/>
      <c r="CY36" s="1477"/>
      <c r="CZ36" s="1477"/>
    </row>
    <row r="37" s="398" customFormat="true" ht="15" customHeight="true" x14ac:dyDescent="0.2">
      <c r="A37" s="1896" t="s">
        <v>162</v>
      </c>
      <c r="B37" s="1364" t="s">
        <v>49</v>
      </c>
      <c r="C37" s="1233">
        <v>1.1000000000000001</v>
      </c>
      <c r="D37" s="1234">
        <v>7.9</v>
      </c>
      <c r="E37" s="1234">
        <v>32.9</v>
      </c>
      <c r="F37" s="1234">
        <v>68.400000000000006</v>
      </c>
      <c r="G37" s="1235">
        <v>89.1</v>
      </c>
      <c r="H37" s="1236">
        <v>17.399999999999999</v>
      </c>
      <c r="I37" s="1234">
        <v>44.2</v>
      </c>
      <c r="J37" s="1234">
        <v>66.8</v>
      </c>
      <c r="K37" s="1234">
        <v>84.5</v>
      </c>
      <c r="L37" s="1237">
        <v>93.4</v>
      </c>
      <c r="M37" s="1238">
        <v>0.5</v>
      </c>
      <c r="N37" s="1234">
        <v>2.7</v>
      </c>
      <c r="O37" s="1234">
        <v>13.6</v>
      </c>
      <c r="P37" s="1234">
        <v>47.9</v>
      </c>
      <c r="Q37" s="1235">
        <v>87.2</v>
      </c>
      <c r="R37" s="1236">
        <v>37.1</v>
      </c>
      <c r="S37" s="1234">
        <v>3.3</v>
      </c>
      <c r="T37" s="1234">
        <v>6.8</v>
      </c>
      <c r="U37" s="1234">
        <v>39</v>
      </c>
      <c r="V37" s="1234">
        <v>81.400000000000006</v>
      </c>
      <c r="W37" s="1234">
        <v>28.6</v>
      </c>
      <c r="X37" s="1234">
        <v>79.900000000000006</v>
      </c>
      <c r="Y37" s="1234">
        <v>3.3</v>
      </c>
      <c r="Z37" s="1234">
        <v>13.1</v>
      </c>
      <c r="AA37" s="1234">
        <v>89.3</v>
      </c>
      <c r="AB37" s="1234">
        <v>12.7</v>
      </c>
      <c r="AC37" s="1234">
        <v>81.599999999999994</v>
      </c>
      <c r="AD37" s="1234">
        <v>36.799999999999997</v>
      </c>
      <c r="AE37" s="1234">
        <v>8.1</v>
      </c>
      <c r="AF37" s="1234">
        <v>2.4</v>
      </c>
      <c r="AG37" s="1234">
        <v>15.3</v>
      </c>
      <c r="AH37" s="1234">
        <v>1.1000000000000001</v>
      </c>
      <c r="AI37" s="1530">
        <v>24.5</v>
      </c>
      <c r="AJ37" s="557"/>
      <c r="AK37" s="557"/>
      <c r="AL37" s="557"/>
      <c r="AM37" s="557"/>
      <c r="AN37" s="557"/>
      <c r="AO37" s="557"/>
      <c r="AP37" s="557"/>
      <c r="AQ37" s="557"/>
      <c r="AR37" s="557"/>
      <c r="AS37" s="557"/>
      <c r="AT37" s="557"/>
      <c r="AU37" s="557"/>
      <c r="AV37" s="557"/>
      <c r="AW37" s="557"/>
      <c r="AX37" s="557"/>
      <c r="AY37" s="557"/>
      <c r="AZ37" s="216"/>
      <c r="BA37" s="1748" t="s">
        <v>125</v>
      </c>
      <c r="BB37" s="151" t="s">
        <v>49</v>
      </c>
      <c r="BC37" s="1040" t="s">
        <v>35</v>
      </c>
      <c r="BD37" s="1059" t="s">
        <v>35</v>
      </c>
      <c r="BE37" s="1059" t="s">
        <v>35</v>
      </c>
      <c r="BF37" s="1059" t="s">
        <v>35</v>
      </c>
      <c r="BG37" s="1079" t="s">
        <v>35</v>
      </c>
      <c r="BH37" s="1099" t="s">
        <v>35</v>
      </c>
      <c r="BI37" s="1059" t="s">
        <v>35</v>
      </c>
      <c r="BJ37" s="1059" t="s">
        <v>35</v>
      </c>
      <c r="BK37" s="1059" t="s">
        <v>35</v>
      </c>
      <c r="BL37" s="1079" t="s">
        <v>35</v>
      </c>
      <c r="BM37" s="1099" t="s">
        <v>35</v>
      </c>
      <c r="BN37" s="1059" t="s">
        <v>35</v>
      </c>
      <c r="BO37" s="1059" t="s">
        <v>35</v>
      </c>
      <c r="BP37" s="1059" t="s">
        <v>35</v>
      </c>
      <c r="BQ37" s="1079" t="s">
        <v>35</v>
      </c>
      <c r="BR37" s="1099" t="s">
        <v>35</v>
      </c>
      <c r="BS37" s="1059" t="s">
        <v>35</v>
      </c>
      <c r="BT37" s="1059" t="s">
        <v>35</v>
      </c>
      <c r="BU37" s="1059" t="s">
        <v>35</v>
      </c>
      <c r="BV37" s="1059" t="s">
        <v>35</v>
      </c>
      <c r="BW37" s="1059" t="s">
        <v>35</v>
      </c>
      <c r="BX37" s="1059" t="s">
        <v>35</v>
      </c>
      <c r="BY37" s="1118" t="s">
        <v>35</v>
      </c>
      <c r="BZ37" s="1118" t="s">
        <v>35</v>
      </c>
      <c r="CA37" s="1118" t="s">
        <v>35</v>
      </c>
      <c r="CB37" s="1118" t="s">
        <v>35</v>
      </c>
      <c r="CC37" s="1118" t="s">
        <v>35</v>
      </c>
      <c r="CD37" s="1118" t="s">
        <v>35</v>
      </c>
      <c r="CE37" s="1118" t="s">
        <v>35</v>
      </c>
      <c r="CF37" s="1118" t="s">
        <v>35</v>
      </c>
      <c r="CG37" s="1118" t="s">
        <v>35</v>
      </c>
      <c r="CH37" s="1118" t="s">
        <v>35</v>
      </c>
      <c r="CI37" s="1118" t="s">
        <v>35</v>
      </c>
      <c r="CJ37" s="1477"/>
      <c r="CK37" s="1477"/>
      <c r="CL37" s="1477"/>
      <c r="CM37" s="1477"/>
      <c r="CN37" s="1477"/>
      <c r="CO37" s="1477"/>
      <c r="CP37" s="1477"/>
      <c r="CQ37" s="1477"/>
      <c r="CR37" s="1477"/>
      <c r="CS37" s="1477"/>
      <c r="CT37" s="1477"/>
      <c r="CU37" s="1477"/>
      <c r="CV37" s="1477"/>
      <c r="CW37" s="1477"/>
      <c r="CX37" s="1477"/>
      <c r="CY37" s="1477"/>
      <c r="CZ37" s="1477"/>
    </row>
    <row r="38" s="398" customFormat="true" ht="15" customHeight="true" x14ac:dyDescent="0.2">
      <c r="A38" s="1896"/>
      <c r="B38" s="1364" t="s">
        <v>48</v>
      </c>
      <c r="C38" s="1233">
        <v>98.9</v>
      </c>
      <c r="D38" s="1234">
        <v>92.1</v>
      </c>
      <c r="E38" s="1234">
        <v>67.099999999999994</v>
      </c>
      <c r="F38" s="1234">
        <v>31.6</v>
      </c>
      <c r="G38" s="1235">
        <v>10.9</v>
      </c>
      <c r="H38" s="1236">
        <v>82.6</v>
      </c>
      <c r="I38" s="1234">
        <v>55.8</v>
      </c>
      <c r="J38" s="1234">
        <v>33.200000000000003</v>
      </c>
      <c r="K38" s="1234">
        <v>15.5</v>
      </c>
      <c r="L38" s="1237">
        <v>6.6</v>
      </c>
      <c r="M38" s="1238">
        <v>99.5</v>
      </c>
      <c r="N38" s="1234">
        <v>97.3</v>
      </c>
      <c r="O38" s="1234">
        <v>86.4</v>
      </c>
      <c r="P38" s="1234">
        <v>52.1</v>
      </c>
      <c r="Q38" s="1235">
        <v>12.8</v>
      </c>
      <c r="R38" s="1236">
        <v>62.9</v>
      </c>
      <c r="S38" s="1234">
        <v>96.7</v>
      </c>
      <c r="T38" s="1234">
        <v>93.2</v>
      </c>
      <c r="U38" s="1234">
        <v>61</v>
      </c>
      <c r="V38" s="1234">
        <v>18.600000000000001</v>
      </c>
      <c r="W38" s="1234">
        <v>71.400000000000006</v>
      </c>
      <c r="X38" s="1234">
        <v>20.100000000000001</v>
      </c>
      <c r="Y38" s="1234">
        <v>96.7</v>
      </c>
      <c r="Z38" s="1234">
        <v>86.9</v>
      </c>
      <c r="AA38" s="1234">
        <v>10.7</v>
      </c>
      <c r="AB38" s="1234">
        <v>87.3</v>
      </c>
      <c r="AC38" s="1234">
        <v>18.399999999999999</v>
      </c>
      <c r="AD38" s="1234">
        <v>63.2</v>
      </c>
      <c r="AE38" s="1234">
        <v>91.9</v>
      </c>
      <c r="AF38" s="1234">
        <v>97.6</v>
      </c>
      <c r="AG38" s="1234">
        <v>84.7</v>
      </c>
      <c r="AH38" s="1234">
        <v>98.9</v>
      </c>
      <c r="AI38" s="1530">
        <v>75.5</v>
      </c>
      <c r="AJ38" s="557"/>
      <c r="AK38" s="557"/>
      <c r="AL38" s="557"/>
      <c r="AM38" s="557"/>
      <c r="AN38" s="557"/>
      <c r="AO38" s="557"/>
      <c r="AP38" s="557"/>
      <c r="AQ38" s="557"/>
      <c r="AR38" s="557"/>
      <c r="AS38" s="557"/>
      <c r="AT38" s="557"/>
      <c r="AU38" s="557"/>
      <c r="AV38" s="557"/>
      <c r="AW38" s="557"/>
      <c r="AX38" s="557"/>
      <c r="AY38" s="557"/>
      <c r="AZ38" s="216"/>
      <c r="BA38" s="1748"/>
      <c r="BB38" s="151" t="s">
        <v>48</v>
      </c>
      <c r="BC38" s="1040" t="s">
        <v>35</v>
      </c>
      <c r="BD38" s="1059" t="s">
        <v>35</v>
      </c>
      <c r="BE38" s="1059" t="s">
        <v>35</v>
      </c>
      <c r="BF38" s="1059" t="s">
        <v>35</v>
      </c>
      <c r="BG38" s="1079" t="s">
        <v>35</v>
      </c>
      <c r="BH38" s="1099" t="s">
        <v>35</v>
      </c>
      <c r="BI38" s="1059" t="s">
        <v>35</v>
      </c>
      <c r="BJ38" s="1059" t="s">
        <v>35</v>
      </c>
      <c r="BK38" s="1059" t="s">
        <v>35</v>
      </c>
      <c r="BL38" s="1079" t="s">
        <v>35</v>
      </c>
      <c r="BM38" s="1099" t="s">
        <v>35</v>
      </c>
      <c r="BN38" s="1059" t="s">
        <v>35</v>
      </c>
      <c r="BO38" s="1059" t="s">
        <v>35</v>
      </c>
      <c r="BP38" s="1059" t="s">
        <v>35</v>
      </c>
      <c r="BQ38" s="1079" t="s">
        <v>35</v>
      </c>
      <c r="BR38" s="1099" t="s">
        <v>35</v>
      </c>
      <c r="BS38" s="1059" t="s">
        <v>35</v>
      </c>
      <c r="BT38" s="1059" t="s">
        <v>35</v>
      </c>
      <c r="BU38" s="1059" t="s">
        <v>35</v>
      </c>
      <c r="BV38" s="1059" t="s">
        <v>35</v>
      </c>
      <c r="BW38" s="1059" t="s">
        <v>35</v>
      </c>
      <c r="BX38" s="1059" t="s">
        <v>35</v>
      </c>
      <c r="BY38" s="1118" t="s">
        <v>35</v>
      </c>
      <c r="BZ38" s="1118" t="s">
        <v>35</v>
      </c>
      <c r="CA38" s="1118" t="s">
        <v>35</v>
      </c>
      <c r="CB38" s="1118" t="s">
        <v>35</v>
      </c>
      <c r="CC38" s="1118" t="s">
        <v>35</v>
      </c>
      <c r="CD38" s="1118" t="s">
        <v>35</v>
      </c>
      <c r="CE38" s="1118" t="s">
        <v>35</v>
      </c>
      <c r="CF38" s="1118" t="s">
        <v>35</v>
      </c>
      <c r="CG38" s="1118" t="s">
        <v>35</v>
      </c>
      <c r="CH38" s="1118" t="s">
        <v>35</v>
      </c>
      <c r="CI38" s="1118" t="s">
        <v>35</v>
      </c>
      <c r="CJ38" s="1477"/>
      <c r="CK38" s="1477"/>
      <c r="CL38" s="1477"/>
      <c r="CM38" s="1477"/>
      <c r="CN38" s="1477"/>
      <c r="CO38" s="1477"/>
      <c r="CP38" s="1477"/>
      <c r="CQ38" s="1477"/>
      <c r="CR38" s="1477"/>
      <c r="CS38" s="1477"/>
      <c r="CT38" s="1477"/>
      <c r="CU38" s="1477"/>
      <c r="CV38" s="1477"/>
      <c r="CW38" s="1477"/>
      <c r="CX38" s="1477"/>
      <c r="CY38" s="1477"/>
      <c r="CZ38" s="1477"/>
    </row>
    <row r="39" s="130" customFormat="true" ht="15" customHeight="true" x14ac:dyDescent="0.2">
      <c r="A39" s="1734" t="s">
        <v>122</v>
      </c>
      <c r="B39" s="249" t="s">
        <v>49</v>
      </c>
      <c r="C39" s="996" t="s">
        <v>35</v>
      </c>
      <c r="D39" s="1003" t="s">
        <v>35</v>
      </c>
      <c r="E39" s="1003" t="s">
        <v>35</v>
      </c>
      <c r="F39" s="1003" t="s">
        <v>35</v>
      </c>
      <c r="G39" s="1010" t="s">
        <v>35</v>
      </c>
      <c r="H39" s="1017" t="s">
        <v>35</v>
      </c>
      <c r="I39" s="1003" t="s">
        <v>35</v>
      </c>
      <c r="J39" s="1003" t="s">
        <v>35</v>
      </c>
      <c r="K39" s="1003" t="s">
        <v>35</v>
      </c>
      <c r="L39" s="1024" t="s">
        <v>35</v>
      </c>
      <c r="M39" s="1031" t="s">
        <v>35</v>
      </c>
      <c r="N39" s="1003" t="s">
        <v>35</v>
      </c>
      <c r="O39" s="1003" t="s">
        <v>35</v>
      </c>
      <c r="P39" s="1003" t="s">
        <v>35</v>
      </c>
      <c r="Q39" s="1010" t="s">
        <v>35</v>
      </c>
      <c r="R39" s="1017" t="s">
        <v>35</v>
      </c>
      <c r="S39" s="1003" t="s">
        <v>35</v>
      </c>
      <c r="T39" s="1003" t="s">
        <v>35</v>
      </c>
      <c r="U39" s="1003" t="s">
        <v>35</v>
      </c>
      <c r="V39" s="1003" t="s">
        <v>35</v>
      </c>
      <c r="W39" s="1003" t="s">
        <v>35</v>
      </c>
      <c r="X39" s="1003" t="s">
        <v>35</v>
      </c>
      <c r="Y39" s="1034" t="s">
        <v>35</v>
      </c>
      <c r="Z39" s="1034" t="s">
        <v>35</v>
      </c>
      <c r="AA39" s="1034" t="s">
        <v>35</v>
      </c>
      <c r="AB39" s="1034" t="s">
        <v>35</v>
      </c>
      <c r="AC39" s="1034" t="s">
        <v>35</v>
      </c>
      <c r="AD39" s="1034" t="s">
        <v>35</v>
      </c>
      <c r="AE39" s="1034" t="s">
        <v>35</v>
      </c>
      <c r="AF39" s="1034" t="s">
        <v>35</v>
      </c>
      <c r="AG39" s="1034" t="s">
        <v>35</v>
      </c>
      <c r="AH39" s="1034" t="s">
        <v>35</v>
      </c>
      <c r="AI39" s="1445" t="s">
        <v>35</v>
      </c>
      <c r="AJ39" s="1466"/>
      <c r="AK39" s="1466"/>
      <c r="AL39" s="1466"/>
      <c r="AM39" s="1466"/>
      <c r="AN39" s="1466"/>
      <c r="AO39" s="1466"/>
      <c r="AP39" s="1466"/>
      <c r="AQ39" s="1466"/>
      <c r="AR39" s="1466"/>
      <c r="AS39" s="1466"/>
      <c r="AT39" s="1466"/>
      <c r="AU39" s="1466"/>
      <c r="AV39" s="1466"/>
      <c r="AW39" s="1466"/>
      <c r="AX39" s="1466"/>
      <c r="AY39" s="1466"/>
      <c r="AZ39" s="215"/>
      <c r="BA39" s="1748" t="s">
        <v>122</v>
      </c>
      <c r="BB39" s="151" t="s">
        <v>49</v>
      </c>
      <c r="BC39" s="1040" t="s">
        <v>35</v>
      </c>
      <c r="BD39" s="1059" t="s">
        <v>35</v>
      </c>
      <c r="BE39" s="1059" t="s">
        <v>35</v>
      </c>
      <c r="BF39" s="1059" t="s">
        <v>35</v>
      </c>
      <c r="BG39" s="1079" t="s">
        <v>35</v>
      </c>
      <c r="BH39" s="1099" t="s">
        <v>35</v>
      </c>
      <c r="BI39" s="1059" t="s">
        <v>35</v>
      </c>
      <c r="BJ39" s="1059" t="s">
        <v>35</v>
      </c>
      <c r="BK39" s="1059" t="s">
        <v>35</v>
      </c>
      <c r="BL39" s="1079" t="s">
        <v>35</v>
      </c>
      <c r="BM39" s="1099" t="s">
        <v>35</v>
      </c>
      <c r="BN39" s="1059" t="s">
        <v>35</v>
      </c>
      <c r="BO39" s="1059" t="s">
        <v>35</v>
      </c>
      <c r="BP39" s="1059" t="s">
        <v>35</v>
      </c>
      <c r="BQ39" s="1079" t="s">
        <v>35</v>
      </c>
      <c r="BR39" s="1099" t="s">
        <v>35</v>
      </c>
      <c r="BS39" s="1059" t="s">
        <v>35</v>
      </c>
      <c r="BT39" s="1059" t="s">
        <v>35</v>
      </c>
      <c r="BU39" s="1059" t="s">
        <v>35</v>
      </c>
      <c r="BV39" s="1059" t="s">
        <v>35</v>
      </c>
      <c r="BW39" s="1059" t="s">
        <v>35</v>
      </c>
      <c r="BX39" s="1059" t="s">
        <v>35</v>
      </c>
      <c r="BY39" s="1118" t="s">
        <v>35</v>
      </c>
      <c r="BZ39" s="1118" t="s">
        <v>35</v>
      </c>
      <c r="CA39" s="1118" t="s">
        <v>35</v>
      </c>
      <c r="CB39" s="1118" t="s">
        <v>35</v>
      </c>
      <c r="CC39" s="1118" t="s">
        <v>35</v>
      </c>
      <c r="CD39" s="1118" t="s">
        <v>35</v>
      </c>
      <c r="CE39" s="1118" t="s">
        <v>35</v>
      </c>
      <c r="CF39" s="1118" t="s">
        <v>35</v>
      </c>
      <c r="CG39" s="1118" t="s">
        <v>35</v>
      </c>
      <c r="CH39" s="1118" t="s">
        <v>35</v>
      </c>
      <c r="CI39" s="1118" t="s">
        <v>35</v>
      </c>
      <c r="CJ39" s="1477"/>
      <c r="CK39" s="1477"/>
      <c r="CL39" s="1477"/>
      <c r="CM39" s="1477"/>
      <c r="CN39" s="1477"/>
      <c r="CO39" s="1477"/>
      <c r="CP39" s="1477"/>
      <c r="CQ39" s="1477"/>
      <c r="CR39" s="1477"/>
      <c r="CS39" s="1477"/>
      <c r="CT39" s="1477"/>
      <c r="CU39" s="1477"/>
      <c r="CV39" s="1477"/>
      <c r="CW39" s="1477"/>
      <c r="CX39" s="1477"/>
      <c r="CY39" s="1477"/>
      <c r="CZ39" s="1477"/>
    </row>
    <row r="40" s="130" customFormat="true" ht="15" customHeight="true" x14ac:dyDescent="0.2">
      <c r="A40" s="1734"/>
      <c r="B40" s="249" t="s">
        <v>48</v>
      </c>
      <c r="C40" s="996" t="s">
        <v>35</v>
      </c>
      <c r="D40" s="1003" t="s">
        <v>35</v>
      </c>
      <c r="E40" s="1003" t="s">
        <v>35</v>
      </c>
      <c r="F40" s="1003" t="s">
        <v>35</v>
      </c>
      <c r="G40" s="1010" t="s">
        <v>35</v>
      </c>
      <c r="H40" s="1017" t="s">
        <v>35</v>
      </c>
      <c r="I40" s="1003" t="s">
        <v>35</v>
      </c>
      <c r="J40" s="1003" t="s">
        <v>35</v>
      </c>
      <c r="K40" s="1003" t="s">
        <v>35</v>
      </c>
      <c r="L40" s="1024" t="s">
        <v>35</v>
      </c>
      <c r="M40" s="1031" t="s">
        <v>35</v>
      </c>
      <c r="N40" s="1003" t="s">
        <v>35</v>
      </c>
      <c r="O40" s="1003" t="s">
        <v>35</v>
      </c>
      <c r="P40" s="1003" t="s">
        <v>35</v>
      </c>
      <c r="Q40" s="1010" t="s">
        <v>35</v>
      </c>
      <c r="R40" s="1017" t="s">
        <v>35</v>
      </c>
      <c r="S40" s="1003" t="s">
        <v>35</v>
      </c>
      <c r="T40" s="1003" t="s">
        <v>35</v>
      </c>
      <c r="U40" s="1003" t="s">
        <v>35</v>
      </c>
      <c r="V40" s="1003" t="s">
        <v>35</v>
      </c>
      <c r="W40" s="1003" t="s">
        <v>35</v>
      </c>
      <c r="X40" s="1003" t="s">
        <v>35</v>
      </c>
      <c r="Y40" s="1034" t="s">
        <v>35</v>
      </c>
      <c r="Z40" s="1034" t="s">
        <v>35</v>
      </c>
      <c r="AA40" s="1034" t="s">
        <v>35</v>
      </c>
      <c r="AB40" s="1034" t="s">
        <v>35</v>
      </c>
      <c r="AC40" s="1034" t="s">
        <v>35</v>
      </c>
      <c r="AD40" s="1034" t="s">
        <v>35</v>
      </c>
      <c r="AE40" s="1034" t="s">
        <v>35</v>
      </c>
      <c r="AF40" s="1034" t="s">
        <v>35</v>
      </c>
      <c r="AG40" s="1034" t="s">
        <v>35</v>
      </c>
      <c r="AH40" s="1034" t="s">
        <v>35</v>
      </c>
      <c r="AI40" s="1445" t="s">
        <v>35</v>
      </c>
      <c r="AJ40" s="1466"/>
      <c r="AK40" s="1466"/>
      <c r="AL40" s="1466"/>
      <c r="AM40" s="1466"/>
      <c r="AN40" s="1466"/>
      <c r="AO40" s="1466"/>
      <c r="AP40" s="1466"/>
      <c r="AQ40" s="1466"/>
      <c r="AR40" s="1466"/>
      <c r="AS40" s="1466"/>
      <c r="AT40" s="1466"/>
      <c r="AU40" s="1466"/>
      <c r="AV40" s="1466"/>
      <c r="AW40" s="1466"/>
      <c r="AX40" s="1466"/>
      <c r="AY40" s="1466"/>
      <c r="AZ40" s="215"/>
      <c r="BA40" s="1748"/>
      <c r="BB40" s="151" t="s">
        <v>48</v>
      </c>
      <c r="BC40" s="1040" t="s">
        <v>35</v>
      </c>
      <c r="BD40" s="1059" t="s">
        <v>35</v>
      </c>
      <c r="BE40" s="1059" t="s">
        <v>35</v>
      </c>
      <c r="BF40" s="1059" t="s">
        <v>35</v>
      </c>
      <c r="BG40" s="1079" t="s">
        <v>35</v>
      </c>
      <c r="BH40" s="1099" t="s">
        <v>35</v>
      </c>
      <c r="BI40" s="1059" t="s">
        <v>35</v>
      </c>
      <c r="BJ40" s="1059" t="s">
        <v>35</v>
      </c>
      <c r="BK40" s="1059" t="s">
        <v>35</v>
      </c>
      <c r="BL40" s="1079" t="s">
        <v>35</v>
      </c>
      <c r="BM40" s="1099" t="s">
        <v>35</v>
      </c>
      <c r="BN40" s="1059" t="s">
        <v>35</v>
      </c>
      <c r="BO40" s="1059" t="s">
        <v>35</v>
      </c>
      <c r="BP40" s="1059" t="s">
        <v>35</v>
      </c>
      <c r="BQ40" s="1079" t="s">
        <v>35</v>
      </c>
      <c r="BR40" s="1099" t="s">
        <v>35</v>
      </c>
      <c r="BS40" s="1059" t="s">
        <v>35</v>
      </c>
      <c r="BT40" s="1059" t="s">
        <v>35</v>
      </c>
      <c r="BU40" s="1059" t="s">
        <v>35</v>
      </c>
      <c r="BV40" s="1059" t="s">
        <v>35</v>
      </c>
      <c r="BW40" s="1059" t="s">
        <v>35</v>
      </c>
      <c r="BX40" s="1059" t="s">
        <v>35</v>
      </c>
      <c r="BY40" s="1118" t="s">
        <v>35</v>
      </c>
      <c r="BZ40" s="1118" t="s">
        <v>35</v>
      </c>
      <c r="CA40" s="1118" t="s">
        <v>35</v>
      </c>
      <c r="CB40" s="1118" t="s">
        <v>35</v>
      </c>
      <c r="CC40" s="1118" t="s">
        <v>35</v>
      </c>
      <c r="CD40" s="1118" t="s">
        <v>35</v>
      </c>
      <c r="CE40" s="1118" t="s">
        <v>35</v>
      </c>
      <c r="CF40" s="1118" t="s">
        <v>35</v>
      </c>
      <c r="CG40" s="1118" t="s">
        <v>35</v>
      </c>
      <c r="CH40" s="1118" t="s">
        <v>35</v>
      </c>
      <c r="CI40" s="1118" t="s">
        <v>35</v>
      </c>
      <c r="CJ40" s="1477"/>
      <c r="CK40" s="1477"/>
      <c r="CL40" s="1477"/>
      <c r="CM40" s="1477"/>
      <c r="CN40" s="1477"/>
      <c r="CO40" s="1477"/>
      <c r="CP40" s="1477"/>
      <c r="CQ40" s="1477"/>
      <c r="CR40" s="1477"/>
      <c r="CS40" s="1477"/>
      <c r="CT40" s="1477"/>
      <c r="CU40" s="1477"/>
      <c r="CV40" s="1477"/>
      <c r="CW40" s="1477"/>
      <c r="CX40" s="1477"/>
      <c r="CY40" s="1477"/>
      <c r="CZ40" s="1477"/>
    </row>
    <row r="41" s="398" customFormat="true" ht="15" customHeight="true" x14ac:dyDescent="0.2">
      <c r="A41" s="1896" t="s">
        <v>56</v>
      </c>
      <c r="B41" s="1364" t="s">
        <v>49</v>
      </c>
      <c r="C41" s="1233">
        <v>45.8</v>
      </c>
      <c r="D41" s="1234">
        <v>29.4</v>
      </c>
      <c r="E41" s="1234">
        <v>14.4</v>
      </c>
      <c r="F41" s="1234">
        <v>6.5</v>
      </c>
      <c r="G41" s="1235">
        <v>1.9</v>
      </c>
      <c r="H41" s="1236">
        <v>19.8</v>
      </c>
      <c r="I41" s="1234">
        <v>12.5</v>
      </c>
      <c r="J41" s="1234">
        <v>4.9000000000000004</v>
      </c>
      <c r="K41" s="1234">
        <v>3.6</v>
      </c>
      <c r="L41" s="1237">
        <v>0.9</v>
      </c>
      <c r="M41" s="1238">
        <v>48.3</v>
      </c>
      <c r="N41" s="1234">
        <v>38.700000000000003</v>
      </c>
      <c r="O41" s="1234">
        <v>22.9</v>
      </c>
      <c r="P41" s="1234">
        <v>10.7</v>
      </c>
      <c r="Q41" s="1235">
        <v>2.5</v>
      </c>
      <c r="R41" s="1236">
        <v>22.9</v>
      </c>
      <c r="S41" s="1234">
        <v>30.2</v>
      </c>
      <c r="T41" s="1234">
        <v>28.3</v>
      </c>
      <c r="U41" s="1234">
        <v>11</v>
      </c>
      <c r="V41" s="1234">
        <v>3.9</v>
      </c>
      <c r="W41" s="1234">
        <v>24.5</v>
      </c>
      <c r="X41" s="1234">
        <v>2.2999999999999998</v>
      </c>
      <c r="Y41" s="1234">
        <v>54.6</v>
      </c>
      <c r="Z41" s="1234">
        <v>19.899999999999999</v>
      </c>
      <c r="AA41" s="1234">
        <v>2.2000000000000002</v>
      </c>
      <c r="AB41" s="1234">
        <v>21.1</v>
      </c>
      <c r="AC41" s="1234">
        <v>6.1</v>
      </c>
      <c r="AD41" s="1234">
        <v>23.2</v>
      </c>
      <c r="AE41" s="1234">
        <v>42.9</v>
      </c>
      <c r="AF41" s="1234">
        <v>19.3</v>
      </c>
      <c r="AG41" s="1234">
        <v>32.799999999999997</v>
      </c>
      <c r="AH41" s="1234">
        <v>26.7</v>
      </c>
      <c r="AI41" s="1530">
        <v>20.100000000000001</v>
      </c>
      <c r="AJ41" s="557"/>
      <c r="AK41" s="557"/>
      <c r="AL41" s="557"/>
      <c r="AM41" s="557"/>
      <c r="AN41" s="557"/>
      <c r="AO41" s="557"/>
      <c r="AP41" s="557"/>
      <c r="AQ41" s="557"/>
      <c r="AR41" s="557"/>
      <c r="AS41" s="557"/>
      <c r="AT41" s="557"/>
      <c r="AU41" s="557"/>
      <c r="AV41" s="557"/>
      <c r="AW41" s="557"/>
      <c r="AX41" s="557"/>
      <c r="AY41" s="557"/>
      <c r="AZ41" s="216"/>
      <c r="BA41" s="1748" t="s">
        <v>56</v>
      </c>
      <c r="BB41" s="151" t="s">
        <v>49</v>
      </c>
      <c r="BC41" s="1040" t="s">
        <v>35</v>
      </c>
      <c r="BD41" s="1059" t="s">
        <v>35</v>
      </c>
      <c r="BE41" s="1059" t="s">
        <v>35</v>
      </c>
      <c r="BF41" s="1059" t="s">
        <v>35</v>
      </c>
      <c r="BG41" s="1079" t="s">
        <v>35</v>
      </c>
      <c r="BH41" s="1099" t="s">
        <v>35</v>
      </c>
      <c r="BI41" s="1059" t="s">
        <v>35</v>
      </c>
      <c r="BJ41" s="1059" t="s">
        <v>35</v>
      </c>
      <c r="BK41" s="1059" t="s">
        <v>35</v>
      </c>
      <c r="BL41" s="1079" t="s">
        <v>35</v>
      </c>
      <c r="BM41" s="1099" t="s">
        <v>35</v>
      </c>
      <c r="BN41" s="1059" t="s">
        <v>35</v>
      </c>
      <c r="BO41" s="1059" t="s">
        <v>35</v>
      </c>
      <c r="BP41" s="1059" t="s">
        <v>35</v>
      </c>
      <c r="BQ41" s="1079" t="s">
        <v>35</v>
      </c>
      <c r="BR41" s="1099" t="s">
        <v>35</v>
      </c>
      <c r="BS41" s="1059" t="s">
        <v>35</v>
      </c>
      <c r="BT41" s="1059" t="s">
        <v>35</v>
      </c>
      <c r="BU41" s="1059" t="s">
        <v>35</v>
      </c>
      <c r="BV41" s="1059" t="s">
        <v>35</v>
      </c>
      <c r="BW41" s="1059" t="s">
        <v>35</v>
      </c>
      <c r="BX41" s="1059" t="s">
        <v>35</v>
      </c>
      <c r="BY41" s="1118" t="s">
        <v>35</v>
      </c>
      <c r="BZ41" s="1118" t="s">
        <v>35</v>
      </c>
      <c r="CA41" s="1118" t="s">
        <v>35</v>
      </c>
      <c r="CB41" s="1118" t="s">
        <v>35</v>
      </c>
      <c r="CC41" s="1118" t="s">
        <v>35</v>
      </c>
      <c r="CD41" s="1118" t="s">
        <v>35</v>
      </c>
      <c r="CE41" s="1118" t="s">
        <v>35</v>
      </c>
      <c r="CF41" s="1118" t="s">
        <v>35</v>
      </c>
      <c r="CG41" s="1118" t="s">
        <v>35</v>
      </c>
      <c r="CH41" s="1118" t="s">
        <v>35</v>
      </c>
      <c r="CI41" s="1118" t="s">
        <v>35</v>
      </c>
      <c r="CJ41" s="1477"/>
      <c r="CK41" s="1477"/>
      <c r="CL41" s="1477"/>
      <c r="CM41" s="1477"/>
      <c r="CN41" s="1477"/>
      <c r="CO41" s="1477"/>
      <c r="CP41" s="1477"/>
      <c r="CQ41" s="1477"/>
      <c r="CR41" s="1477"/>
      <c r="CS41" s="1477"/>
      <c r="CT41" s="1477"/>
      <c r="CU41" s="1477"/>
      <c r="CV41" s="1477"/>
      <c r="CW41" s="1477"/>
      <c r="CX41" s="1477"/>
      <c r="CY41" s="1477"/>
      <c r="CZ41" s="1477"/>
    </row>
    <row r="42" s="398" customFormat="true" ht="15" customHeight="true" x14ac:dyDescent="0.2">
      <c r="A42" s="1896"/>
      <c r="B42" s="1364" t="s">
        <v>48</v>
      </c>
      <c r="C42" s="1233">
        <v>54.2</v>
      </c>
      <c r="D42" s="1234">
        <v>70.599999999999994</v>
      </c>
      <c r="E42" s="1234">
        <v>85.6</v>
      </c>
      <c r="F42" s="1234">
        <v>93.5</v>
      </c>
      <c r="G42" s="1235">
        <v>98.1</v>
      </c>
      <c r="H42" s="1236">
        <v>80.2</v>
      </c>
      <c r="I42" s="1234">
        <v>87.5</v>
      </c>
      <c r="J42" s="1234">
        <v>95.1</v>
      </c>
      <c r="K42" s="1234">
        <v>96.4</v>
      </c>
      <c r="L42" s="1237">
        <v>99.1</v>
      </c>
      <c r="M42" s="1238">
        <v>51.7</v>
      </c>
      <c r="N42" s="1234">
        <v>61.3</v>
      </c>
      <c r="O42" s="1234">
        <v>77.099999999999994</v>
      </c>
      <c r="P42" s="1234">
        <v>89.3</v>
      </c>
      <c r="Q42" s="1235">
        <v>97.5</v>
      </c>
      <c r="R42" s="1236">
        <v>77.099999999999994</v>
      </c>
      <c r="S42" s="1234">
        <v>69.8</v>
      </c>
      <c r="T42" s="1234">
        <v>71.7</v>
      </c>
      <c r="U42" s="1234">
        <v>89</v>
      </c>
      <c r="V42" s="1234">
        <v>96.1</v>
      </c>
      <c r="W42" s="1234">
        <v>75.5</v>
      </c>
      <c r="X42" s="1234">
        <v>97.7</v>
      </c>
      <c r="Y42" s="1234">
        <v>45.4</v>
      </c>
      <c r="Z42" s="1234">
        <v>80.099999999999994</v>
      </c>
      <c r="AA42" s="1234">
        <v>97.8</v>
      </c>
      <c r="AB42" s="1234">
        <v>78.900000000000006</v>
      </c>
      <c r="AC42" s="1234">
        <v>93.9</v>
      </c>
      <c r="AD42" s="1234">
        <v>76.8</v>
      </c>
      <c r="AE42" s="1234">
        <v>57.1</v>
      </c>
      <c r="AF42" s="1234">
        <v>80.7</v>
      </c>
      <c r="AG42" s="1234">
        <v>67.2</v>
      </c>
      <c r="AH42" s="1234">
        <v>73.3</v>
      </c>
      <c r="AI42" s="1530">
        <v>79.900000000000006</v>
      </c>
      <c r="AJ42" s="557"/>
      <c r="AK42" s="557"/>
      <c r="AL42" s="557"/>
      <c r="AM42" s="557"/>
      <c r="AN42" s="557"/>
      <c r="AO42" s="557"/>
      <c r="AP42" s="557"/>
      <c r="AQ42" s="557"/>
      <c r="AR42" s="557"/>
      <c r="AS42" s="557"/>
      <c r="AT42" s="557"/>
      <c r="AU42" s="557"/>
      <c r="AV42" s="557"/>
      <c r="AW42" s="557"/>
      <c r="AX42" s="557"/>
      <c r="AY42" s="557"/>
      <c r="AZ42" s="216"/>
      <c r="BA42" s="1748"/>
      <c r="BB42" s="151" t="s">
        <v>48</v>
      </c>
      <c r="BC42" s="1040" t="s">
        <v>35</v>
      </c>
      <c r="BD42" s="1059" t="s">
        <v>35</v>
      </c>
      <c r="BE42" s="1059" t="s">
        <v>35</v>
      </c>
      <c r="BF42" s="1059" t="s">
        <v>35</v>
      </c>
      <c r="BG42" s="1079" t="s">
        <v>35</v>
      </c>
      <c r="BH42" s="1099" t="s">
        <v>35</v>
      </c>
      <c r="BI42" s="1059" t="s">
        <v>35</v>
      </c>
      <c r="BJ42" s="1059" t="s">
        <v>35</v>
      </c>
      <c r="BK42" s="1059" t="s">
        <v>35</v>
      </c>
      <c r="BL42" s="1079" t="s">
        <v>35</v>
      </c>
      <c r="BM42" s="1099" t="s">
        <v>35</v>
      </c>
      <c r="BN42" s="1059" t="s">
        <v>35</v>
      </c>
      <c r="BO42" s="1059" t="s">
        <v>35</v>
      </c>
      <c r="BP42" s="1059" t="s">
        <v>35</v>
      </c>
      <c r="BQ42" s="1079" t="s">
        <v>35</v>
      </c>
      <c r="BR42" s="1099" t="s">
        <v>35</v>
      </c>
      <c r="BS42" s="1059" t="s">
        <v>35</v>
      </c>
      <c r="BT42" s="1059" t="s">
        <v>35</v>
      </c>
      <c r="BU42" s="1059" t="s">
        <v>35</v>
      </c>
      <c r="BV42" s="1059" t="s">
        <v>35</v>
      </c>
      <c r="BW42" s="1059" t="s">
        <v>35</v>
      </c>
      <c r="BX42" s="1059" t="s">
        <v>35</v>
      </c>
      <c r="BY42" s="1118" t="s">
        <v>35</v>
      </c>
      <c r="BZ42" s="1118" t="s">
        <v>35</v>
      </c>
      <c r="CA42" s="1118" t="s">
        <v>35</v>
      </c>
      <c r="CB42" s="1118" t="s">
        <v>35</v>
      </c>
      <c r="CC42" s="1118" t="s">
        <v>35</v>
      </c>
      <c r="CD42" s="1118" t="s">
        <v>35</v>
      </c>
      <c r="CE42" s="1118" t="s">
        <v>35</v>
      </c>
      <c r="CF42" s="1118" t="s">
        <v>35</v>
      </c>
      <c r="CG42" s="1118" t="s">
        <v>35</v>
      </c>
      <c r="CH42" s="1118" t="s">
        <v>35</v>
      </c>
      <c r="CI42" s="1118" t="s">
        <v>35</v>
      </c>
      <c r="CJ42" s="1477"/>
      <c r="CK42" s="1477"/>
      <c r="CL42" s="1477"/>
      <c r="CM42" s="1477"/>
      <c r="CN42" s="1477"/>
      <c r="CO42" s="1477"/>
      <c r="CP42" s="1477"/>
      <c r="CQ42" s="1477"/>
      <c r="CR42" s="1477"/>
      <c r="CS42" s="1477"/>
      <c r="CT42" s="1477"/>
      <c r="CU42" s="1477"/>
      <c r="CV42" s="1477"/>
      <c r="CW42" s="1477"/>
      <c r="CX42" s="1477"/>
      <c r="CY42" s="1477"/>
      <c r="CZ42" s="1477"/>
    </row>
    <row r="43" s="398" customFormat="true" ht="15" customHeight="true" x14ac:dyDescent="0.2">
      <c r="A43" s="1896" t="s">
        <v>53</v>
      </c>
      <c r="B43" s="1364" t="s">
        <v>49</v>
      </c>
      <c r="C43" s="997" t="s">
        <v>35</v>
      </c>
      <c r="D43" s="1004" t="s">
        <v>35</v>
      </c>
      <c r="E43" s="1004" t="s">
        <v>35</v>
      </c>
      <c r="F43" s="1004" t="s">
        <v>35</v>
      </c>
      <c r="G43" s="1011" t="s">
        <v>35</v>
      </c>
      <c r="H43" s="1018" t="s">
        <v>35</v>
      </c>
      <c r="I43" s="1004" t="s">
        <v>35</v>
      </c>
      <c r="J43" s="1004" t="s">
        <v>35</v>
      </c>
      <c r="K43" s="1004" t="s">
        <v>35</v>
      </c>
      <c r="L43" s="1025" t="s">
        <v>35</v>
      </c>
      <c r="M43" s="997" t="s">
        <v>35</v>
      </c>
      <c r="N43" s="1004" t="s">
        <v>35</v>
      </c>
      <c r="O43" s="1004" t="s">
        <v>35</v>
      </c>
      <c r="P43" s="1004" t="s">
        <v>35</v>
      </c>
      <c r="Q43" s="1011" t="s">
        <v>35</v>
      </c>
      <c r="R43" s="1018" t="s">
        <v>35</v>
      </c>
      <c r="S43" s="1004" t="s">
        <v>35</v>
      </c>
      <c r="T43" s="1004" t="s">
        <v>35</v>
      </c>
      <c r="U43" s="1004" t="s">
        <v>35</v>
      </c>
      <c r="V43" s="1004" t="s">
        <v>35</v>
      </c>
      <c r="W43" s="1004" t="s">
        <v>35</v>
      </c>
      <c r="X43" s="1004" t="s">
        <v>35</v>
      </c>
      <c r="Y43" s="1004" t="s">
        <v>35</v>
      </c>
      <c r="Z43" s="1004" t="s">
        <v>35</v>
      </c>
      <c r="AA43" s="1004" t="s">
        <v>35</v>
      </c>
      <c r="AB43" s="1004" t="s">
        <v>35</v>
      </c>
      <c r="AC43" s="1004" t="s">
        <v>35</v>
      </c>
      <c r="AD43" s="1004" t="s">
        <v>35</v>
      </c>
      <c r="AE43" s="1004" t="s">
        <v>35</v>
      </c>
      <c r="AF43" s="1004" t="s">
        <v>35</v>
      </c>
      <c r="AG43" s="1004" t="s">
        <v>35</v>
      </c>
      <c r="AH43" s="1004" t="s">
        <v>35</v>
      </c>
      <c r="AI43" s="1025" t="s">
        <v>35</v>
      </c>
      <c r="AJ43" s="557"/>
      <c r="AK43" s="557"/>
      <c r="AL43" s="557"/>
      <c r="AM43" s="557"/>
      <c r="AN43" s="557"/>
      <c r="AO43" s="557"/>
      <c r="AP43" s="557"/>
      <c r="AQ43" s="557"/>
      <c r="AR43" s="557"/>
      <c r="AS43" s="557"/>
      <c r="AT43" s="557"/>
      <c r="AU43" s="557"/>
      <c r="AV43" s="557"/>
      <c r="AW43" s="557"/>
      <c r="AX43" s="557"/>
      <c r="AY43" s="557"/>
      <c r="AZ43" s="216"/>
      <c r="BA43" s="1748" t="s">
        <v>53</v>
      </c>
      <c r="BB43" s="151" t="s">
        <v>49</v>
      </c>
      <c r="BC43" s="1040" t="s">
        <v>35</v>
      </c>
      <c r="BD43" s="1059" t="s">
        <v>35</v>
      </c>
      <c r="BE43" s="1059" t="s">
        <v>35</v>
      </c>
      <c r="BF43" s="1059" t="s">
        <v>35</v>
      </c>
      <c r="BG43" s="1079" t="s">
        <v>35</v>
      </c>
      <c r="BH43" s="1099" t="s">
        <v>35</v>
      </c>
      <c r="BI43" s="1059" t="s">
        <v>35</v>
      </c>
      <c r="BJ43" s="1059" t="s">
        <v>35</v>
      </c>
      <c r="BK43" s="1059" t="s">
        <v>35</v>
      </c>
      <c r="BL43" s="1079" t="s">
        <v>35</v>
      </c>
      <c r="BM43" s="1099" t="s">
        <v>35</v>
      </c>
      <c r="BN43" s="1059" t="s">
        <v>35</v>
      </c>
      <c r="BO43" s="1059" t="s">
        <v>35</v>
      </c>
      <c r="BP43" s="1059" t="s">
        <v>35</v>
      </c>
      <c r="BQ43" s="1079" t="s">
        <v>35</v>
      </c>
      <c r="BR43" s="1099" t="s">
        <v>35</v>
      </c>
      <c r="BS43" s="1059" t="s">
        <v>35</v>
      </c>
      <c r="BT43" s="1059" t="s">
        <v>35</v>
      </c>
      <c r="BU43" s="1059" t="s">
        <v>35</v>
      </c>
      <c r="BV43" s="1059" t="s">
        <v>35</v>
      </c>
      <c r="BW43" s="1059" t="s">
        <v>35</v>
      </c>
      <c r="BX43" s="1059" t="s">
        <v>35</v>
      </c>
      <c r="BY43" s="1118" t="s">
        <v>35</v>
      </c>
      <c r="BZ43" s="1118" t="s">
        <v>35</v>
      </c>
      <c r="CA43" s="1118" t="s">
        <v>35</v>
      </c>
      <c r="CB43" s="1118" t="s">
        <v>35</v>
      </c>
      <c r="CC43" s="1118" t="s">
        <v>35</v>
      </c>
      <c r="CD43" s="1118" t="s">
        <v>35</v>
      </c>
      <c r="CE43" s="1118" t="s">
        <v>35</v>
      </c>
      <c r="CF43" s="1118" t="s">
        <v>35</v>
      </c>
      <c r="CG43" s="1118" t="s">
        <v>35</v>
      </c>
      <c r="CH43" s="1118" t="s">
        <v>35</v>
      </c>
      <c r="CI43" s="1118" t="s">
        <v>35</v>
      </c>
      <c r="CJ43" s="1477"/>
      <c r="CK43" s="1477"/>
      <c r="CL43" s="1477"/>
      <c r="CM43" s="1477"/>
      <c r="CN43" s="1477"/>
      <c r="CO43" s="1477"/>
      <c r="CP43" s="1477"/>
      <c r="CQ43" s="1477"/>
      <c r="CR43" s="1477"/>
      <c r="CS43" s="1477"/>
      <c r="CT43" s="1477"/>
      <c r="CU43" s="1477"/>
      <c r="CV43" s="1477"/>
      <c r="CW43" s="1477"/>
      <c r="CX43" s="1477"/>
      <c r="CY43" s="1477"/>
      <c r="CZ43" s="1477"/>
    </row>
    <row r="44" s="398" customFormat="true" ht="15" customHeight="true" x14ac:dyDescent="0.2">
      <c r="A44" s="1896"/>
      <c r="B44" s="1364" t="s">
        <v>48</v>
      </c>
      <c r="C44" s="997" t="s">
        <v>35</v>
      </c>
      <c r="D44" s="1004" t="s">
        <v>35</v>
      </c>
      <c r="E44" s="1004" t="s">
        <v>35</v>
      </c>
      <c r="F44" s="1004" t="s">
        <v>35</v>
      </c>
      <c r="G44" s="1011" t="s">
        <v>35</v>
      </c>
      <c r="H44" s="1018" t="s">
        <v>35</v>
      </c>
      <c r="I44" s="1004" t="s">
        <v>35</v>
      </c>
      <c r="J44" s="1004" t="s">
        <v>35</v>
      </c>
      <c r="K44" s="1004" t="s">
        <v>35</v>
      </c>
      <c r="L44" s="1025" t="s">
        <v>35</v>
      </c>
      <c r="M44" s="997" t="s">
        <v>35</v>
      </c>
      <c r="N44" s="1004" t="s">
        <v>35</v>
      </c>
      <c r="O44" s="1004" t="s">
        <v>35</v>
      </c>
      <c r="P44" s="1004" t="s">
        <v>35</v>
      </c>
      <c r="Q44" s="1011" t="s">
        <v>35</v>
      </c>
      <c r="R44" s="1018" t="s">
        <v>35</v>
      </c>
      <c r="S44" s="1004" t="s">
        <v>35</v>
      </c>
      <c r="T44" s="1004" t="s">
        <v>35</v>
      </c>
      <c r="U44" s="1004" t="s">
        <v>35</v>
      </c>
      <c r="V44" s="1004" t="s">
        <v>35</v>
      </c>
      <c r="W44" s="1004" t="s">
        <v>35</v>
      </c>
      <c r="X44" s="1004" t="s">
        <v>35</v>
      </c>
      <c r="Y44" s="1004" t="s">
        <v>35</v>
      </c>
      <c r="Z44" s="1004" t="s">
        <v>35</v>
      </c>
      <c r="AA44" s="1004" t="s">
        <v>35</v>
      </c>
      <c r="AB44" s="1004" t="s">
        <v>35</v>
      </c>
      <c r="AC44" s="1004" t="s">
        <v>35</v>
      </c>
      <c r="AD44" s="1004" t="s">
        <v>35</v>
      </c>
      <c r="AE44" s="1004" t="s">
        <v>35</v>
      </c>
      <c r="AF44" s="1004" t="s">
        <v>35</v>
      </c>
      <c r="AG44" s="1004" t="s">
        <v>35</v>
      </c>
      <c r="AH44" s="1004" t="s">
        <v>35</v>
      </c>
      <c r="AI44" s="1025" t="s">
        <v>35</v>
      </c>
      <c r="AJ44" s="557"/>
      <c r="AK44" s="557"/>
      <c r="AL44" s="557"/>
      <c r="AM44" s="557"/>
      <c r="AN44" s="557"/>
      <c r="AO44" s="557"/>
      <c r="AP44" s="557"/>
      <c r="AQ44" s="557"/>
      <c r="AR44" s="557"/>
      <c r="AS44" s="557"/>
      <c r="AT44" s="557"/>
      <c r="AU44" s="557"/>
      <c r="AV44" s="557"/>
      <c r="AW44" s="557"/>
      <c r="AX44" s="557"/>
      <c r="AY44" s="557"/>
      <c r="AZ44" s="216"/>
      <c r="BA44" s="1748"/>
      <c r="BB44" s="151" t="s">
        <v>48</v>
      </c>
      <c r="BC44" s="1040" t="s">
        <v>35</v>
      </c>
      <c r="BD44" s="1059" t="s">
        <v>35</v>
      </c>
      <c r="BE44" s="1059" t="s">
        <v>35</v>
      </c>
      <c r="BF44" s="1059" t="s">
        <v>35</v>
      </c>
      <c r="BG44" s="1079" t="s">
        <v>35</v>
      </c>
      <c r="BH44" s="1099" t="s">
        <v>35</v>
      </c>
      <c r="BI44" s="1059" t="s">
        <v>35</v>
      </c>
      <c r="BJ44" s="1059" t="s">
        <v>35</v>
      </c>
      <c r="BK44" s="1059" t="s">
        <v>35</v>
      </c>
      <c r="BL44" s="1079" t="s">
        <v>35</v>
      </c>
      <c r="BM44" s="1099" t="s">
        <v>35</v>
      </c>
      <c r="BN44" s="1059" t="s">
        <v>35</v>
      </c>
      <c r="BO44" s="1059" t="s">
        <v>35</v>
      </c>
      <c r="BP44" s="1059" t="s">
        <v>35</v>
      </c>
      <c r="BQ44" s="1079" t="s">
        <v>35</v>
      </c>
      <c r="BR44" s="1099" t="s">
        <v>35</v>
      </c>
      <c r="BS44" s="1059" t="s">
        <v>35</v>
      </c>
      <c r="BT44" s="1059" t="s">
        <v>35</v>
      </c>
      <c r="BU44" s="1059" t="s">
        <v>35</v>
      </c>
      <c r="BV44" s="1059" t="s">
        <v>35</v>
      </c>
      <c r="BW44" s="1059" t="s">
        <v>35</v>
      </c>
      <c r="BX44" s="1059" t="s">
        <v>35</v>
      </c>
      <c r="BY44" s="1118" t="s">
        <v>35</v>
      </c>
      <c r="BZ44" s="1118" t="s">
        <v>35</v>
      </c>
      <c r="CA44" s="1118" t="s">
        <v>35</v>
      </c>
      <c r="CB44" s="1118" t="s">
        <v>35</v>
      </c>
      <c r="CC44" s="1118" t="s">
        <v>35</v>
      </c>
      <c r="CD44" s="1118" t="s">
        <v>35</v>
      </c>
      <c r="CE44" s="1118" t="s">
        <v>35</v>
      </c>
      <c r="CF44" s="1118" t="s">
        <v>35</v>
      </c>
      <c r="CG44" s="1118" t="s">
        <v>35</v>
      </c>
      <c r="CH44" s="1118" t="s">
        <v>35</v>
      </c>
      <c r="CI44" s="1118" t="s">
        <v>35</v>
      </c>
      <c r="CJ44" s="1477"/>
      <c r="CK44" s="1477"/>
      <c r="CL44" s="1477"/>
      <c r="CM44" s="1477"/>
      <c r="CN44" s="1477"/>
      <c r="CO44" s="1477"/>
      <c r="CP44" s="1477"/>
      <c r="CQ44" s="1477"/>
      <c r="CR44" s="1477"/>
      <c r="CS44" s="1477"/>
      <c r="CT44" s="1477"/>
      <c r="CU44" s="1477"/>
      <c r="CV44" s="1477"/>
      <c r="CW44" s="1477"/>
      <c r="CX44" s="1477"/>
      <c r="CY44" s="1477"/>
      <c r="CZ44" s="1477"/>
    </row>
    <row r="45" s="398" customFormat="true" ht="15" customHeight="true" x14ac:dyDescent="0.2">
      <c r="A45" s="1896" t="s">
        <v>52</v>
      </c>
      <c r="B45" s="1364" t="s">
        <v>49</v>
      </c>
      <c r="C45" s="997" t="s">
        <v>35</v>
      </c>
      <c r="D45" s="1004" t="s">
        <v>35</v>
      </c>
      <c r="E45" s="1004" t="s">
        <v>35</v>
      </c>
      <c r="F45" s="1004" t="s">
        <v>35</v>
      </c>
      <c r="G45" s="1011" t="s">
        <v>35</v>
      </c>
      <c r="H45" s="1018" t="s">
        <v>35</v>
      </c>
      <c r="I45" s="1004" t="s">
        <v>35</v>
      </c>
      <c r="J45" s="1004" t="s">
        <v>35</v>
      </c>
      <c r="K45" s="1004" t="s">
        <v>35</v>
      </c>
      <c r="L45" s="1025" t="s">
        <v>35</v>
      </c>
      <c r="M45" s="997" t="s">
        <v>35</v>
      </c>
      <c r="N45" s="1004" t="s">
        <v>35</v>
      </c>
      <c r="O45" s="1004" t="s">
        <v>35</v>
      </c>
      <c r="P45" s="1004" t="s">
        <v>35</v>
      </c>
      <c r="Q45" s="1011" t="s">
        <v>35</v>
      </c>
      <c r="R45" s="1018" t="s">
        <v>35</v>
      </c>
      <c r="S45" s="1004" t="s">
        <v>35</v>
      </c>
      <c r="T45" s="1004" t="s">
        <v>35</v>
      </c>
      <c r="U45" s="1004" t="s">
        <v>35</v>
      </c>
      <c r="V45" s="1004" t="s">
        <v>35</v>
      </c>
      <c r="W45" s="1004" t="s">
        <v>35</v>
      </c>
      <c r="X45" s="1004" t="s">
        <v>35</v>
      </c>
      <c r="Y45" s="1004" t="s">
        <v>35</v>
      </c>
      <c r="Z45" s="1004" t="s">
        <v>35</v>
      </c>
      <c r="AA45" s="1004" t="s">
        <v>35</v>
      </c>
      <c r="AB45" s="1004" t="s">
        <v>35</v>
      </c>
      <c r="AC45" s="1004" t="s">
        <v>35</v>
      </c>
      <c r="AD45" s="1004" t="s">
        <v>35</v>
      </c>
      <c r="AE45" s="1004" t="s">
        <v>35</v>
      </c>
      <c r="AF45" s="1004" t="s">
        <v>35</v>
      </c>
      <c r="AG45" s="1004" t="s">
        <v>35</v>
      </c>
      <c r="AH45" s="1004" t="s">
        <v>35</v>
      </c>
      <c r="AI45" s="1025" t="s">
        <v>35</v>
      </c>
      <c r="AJ45" s="557"/>
      <c r="AK45" s="557"/>
      <c r="AL45" s="557"/>
      <c r="AM45" s="557"/>
      <c r="AN45" s="557"/>
      <c r="AO45" s="557"/>
      <c r="AP45" s="557"/>
      <c r="AQ45" s="557"/>
      <c r="AR45" s="557"/>
      <c r="AS45" s="557"/>
      <c r="AT45" s="557"/>
      <c r="AU45" s="557"/>
      <c r="AV45" s="557"/>
      <c r="AW45" s="557"/>
      <c r="AX45" s="557"/>
      <c r="AY45" s="557"/>
      <c r="AZ45" s="216"/>
      <c r="BA45" s="1748" t="s">
        <v>52</v>
      </c>
      <c r="BB45" s="151" t="s">
        <v>49</v>
      </c>
      <c r="BC45" s="1040" t="s">
        <v>35</v>
      </c>
      <c r="BD45" s="1059" t="s">
        <v>35</v>
      </c>
      <c r="BE45" s="1059" t="s">
        <v>35</v>
      </c>
      <c r="BF45" s="1059" t="s">
        <v>35</v>
      </c>
      <c r="BG45" s="1079" t="s">
        <v>35</v>
      </c>
      <c r="BH45" s="1099" t="s">
        <v>35</v>
      </c>
      <c r="BI45" s="1059" t="s">
        <v>35</v>
      </c>
      <c r="BJ45" s="1059" t="s">
        <v>35</v>
      </c>
      <c r="BK45" s="1059" t="s">
        <v>35</v>
      </c>
      <c r="BL45" s="1079" t="s">
        <v>35</v>
      </c>
      <c r="BM45" s="1099" t="s">
        <v>35</v>
      </c>
      <c r="BN45" s="1059" t="s">
        <v>35</v>
      </c>
      <c r="BO45" s="1059" t="s">
        <v>35</v>
      </c>
      <c r="BP45" s="1059" t="s">
        <v>35</v>
      </c>
      <c r="BQ45" s="1079" t="s">
        <v>35</v>
      </c>
      <c r="BR45" s="1099" t="s">
        <v>35</v>
      </c>
      <c r="BS45" s="1059" t="s">
        <v>35</v>
      </c>
      <c r="BT45" s="1059" t="s">
        <v>35</v>
      </c>
      <c r="BU45" s="1059" t="s">
        <v>35</v>
      </c>
      <c r="BV45" s="1059" t="s">
        <v>35</v>
      </c>
      <c r="BW45" s="1059" t="s">
        <v>35</v>
      </c>
      <c r="BX45" s="1059" t="s">
        <v>35</v>
      </c>
      <c r="BY45" s="1118" t="s">
        <v>35</v>
      </c>
      <c r="BZ45" s="1118" t="s">
        <v>35</v>
      </c>
      <c r="CA45" s="1118" t="s">
        <v>35</v>
      </c>
      <c r="CB45" s="1118" t="s">
        <v>35</v>
      </c>
      <c r="CC45" s="1118" t="s">
        <v>35</v>
      </c>
      <c r="CD45" s="1118" t="s">
        <v>35</v>
      </c>
      <c r="CE45" s="1118" t="s">
        <v>35</v>
      </c>
      <c r="CF45" s="1118" t="s">
        <v>35</v>
      </c>
      <c r="CG45" s="1118" t="s">
        <v>35</v>
      </c>
      <c r="CH45" s="1118" t="s">
        <v>35</v>
      </c>
      <c r="CI45" s="1118" t="s">
        <v>35</v>
      </c>
      <c r="CJ45" s="1477"/>
      <c r="CK45" s="1477"/>
      <c r="CL45" s="1477"/>
      <c r="CM45" s="1477"/>
      <c r="CN45" s="1477"/>
      <c r="CO45" s="1477"/>
      <c r="CP45" s="1477"/>
      <c r="CQ45" s="1477"/>
      <c r="CR45" s="1477"/>
      <c r="CS45" s="1477"/>
      <c r="CT45" s="1477"/>
      <c r="CU45" s="1477"/>
      <c r="CV45" s="1477"/>
      <c r="CW45" s="1477"/>
      <c r="CX45" s="1477"/>
      <c r="CY45" s="1477"/>
      <c r="CZ45" s="1477"/>
    </row>
    <row r="46" s="398" customFormat="true" ht="15" customHeight="true" x14ac:dyDescent="0.2">
      <c r="A46" s="1896"/>
      <c r="B46" s="1364" t="s">
        <v>48</v>
      </c>
      <c r="C46" s="997" t="s">
        <v>35</v>
      </c>
      <c r="D46" s="1004" t="s">
        <v>35</v>
      </c>
      <c r="E46" s="1004" t="s">
        <v>35</v>
      </c>
      <c r="F46" s="1004" t="s">
        <v>35</v>
      </c>
      <c r="G46" s="1011" t="s">
        <v>35</v>
      </c>
      <c r="H46" s="1018" t="s">
        <v>35</v>
      </c>
      <c r="I46" s="1004" t="s">
        <v>35</v>
      </c>
      <c r="J46" s="1004" t="s">
        <v>35</v>
      </c>
      <c r="K46" s="1004" t="s">
        <v>35</v>
      </c>
      <c r="L46" s="1025" t="s">
        <v>35</v>
      </c>
      <c r="M46" s="997" t="s">
        <v>35</v>
      </c>
      <c r="N46" s="1004" t="s">
        <v>35</v>
      </c>
      <c r="O46" s="1004" t="s">
        <v>35</v>
      </c>
      <c r="P46" s="1004" t="s">
        <v>35</v>
      </c>
      <c r="Q46" s="1011" t="s">
        <v>35</v>
      </c>
      <c r="R46" s="1018" t="s">
        <v>35</v>
      </c>
      <c r="S46" s="1004" t="s">
        <v>35</v>
      </c>
      <c r="T46" s="1004" t="s">
        <v>35</v>
      </c>
      <c r="U46" s="1004" t="s">
        <v>35</v>
      </c>
      <c r="V46" s="1004" t="s">
        <v>35</v>
      </c>
      <c r="W46" s="1004" t="s">
        <v>35</v>
      </c>
      <c r="X46" s="1004" t="s">
        <v>35</v>
      </c>
      <c r="Y46" s="1004" t="s">
        <v>35</v>
      </c>
      <c r="Z46" s="1004" t="s">
        <v>35</v>
      </c>
      <c r="AA46" s="1004" t="s">
        <v>35</v>
      </c>
      <c r="AB46" s="1004" t="s">
        <v>35</v>
      </c>
      <c r="AC46" s="1004" t="s">
        <v>35</v>
      </c>
      <c r="AD46" s="1004" t="s">
        <v>35</v>
      </c>
      <c r="AE46" s="1004" t="s">
        <v>35</v>
      </c>
      <c r="AF46" s="1004" t="s">
        <v>35</v>
      </c>
      <c r="AG46" s="1004" t="s">
        <v>35</v>
      </c>
      <c r="AH46" s="1004" t="s">
        <v>35</v>
      </c>
      <c r="AI46" s="1025" t="s">
        <v>35</v>
      </c>
      <c r="AJ46" s="557"/>
      <c r="AK46" s="557"/>
      <c r="AL46" s="557"/>
      <c r="AM46" s="557"/>
      <c r="AN46" s="557"/>
      <c r="AO46" s="557"/>
      <c r="AP46" s="557"/>
      <c r="AQ46" s="557"/>
      <c r="AR46" s="557"/>
      <c r="AS46" s="557"/>
      <c r="AT46" s="557"/>
      <c r="AU46" s="557"/>
      <c r="AV46" s="557"/>
      <c r="AW46" s="557"/>
      <c r="AX46" s="557"/>
      <c r="AY46" s="557"/>
      <c r="AZ46" s="216"/>
      <c r="BA46" s="1748"/>
      <c r="BB46" s="151" t="s">
        <v>48</v>
      </c>
      <c r="BC46" s="1040" t="s">
        <v>35</v>
      </c>
      <c r="BD46" s="1059" t="s">
        <v>35</v>
      </c>
      <c r="BE46" s="1059" t="s">
        <v>35</v>
      </c>
      <c r="BF46" s="1059" t="s">
        <v>35</v>
      </c>
      <c r="BG46" s="1079" t="s">
        <v>35</v>
      </c>
      <c r="BH46" s="1099" t="s">
        <v>35</v>
      </c>
      <c r="BI46" s="1059" t="s">
        <v>35</v>
      </c>
      <c r="BJ46" s="1059" t="s">
        <v>35</v>
      </c>
      <c r="BK46" s="1059" t="s">
        <v>35</v>
      </c>
      <c r="BL46" s="1079" t="s">
        <v>35</v>
      </c>
      <c r="BM46" s="1099" t="s">
        <v>35</v>
      </c>
      <c r="BN46" s="1059" t="s">
        <v>35</v>
      </c>
      <c r="BO46" s="1059" t="s">
        <v>35</v>
      </c>
      <c r="BP46" s="1059" t="s">
        <v>35</v>
      </c>
      <c r="BQ46" s="1079" t="s">
        <v>35</v>
      </c>
      <c r="BR46" s="1099" t="s">
        <v>35</v>
      </c>
      <c r="BS46" s="1059" t="s">
        <v>35</v>
      </c>
      <c r="BT46" s="1059" t="s">
        <v>35</v>
      </c>
      <c r="BU46" s="1059" t="s">
        <v>35</v>
      </c>
      <c r="BV46" s="1059" t="s">
        <v>35</v>
      </c>
      <c r="BW46" s="1059" t="s">
        <v>35</v>
      </c>
      <c r="BX46" s="1059" t="s">
        <v>35</v>
      </c>
      <c r="BY46" s="1118" t="s">
        <v>35</v>
      </c>
      <c r="BZ46" s="1118" t="s">
        <v>35</v>
      </c>
      <c r="CA46" s="1118" t="s">
        <v>35</v>
      </c>
      <c r="CB46" s="1118" t="s">
        <v>35</v>
      </c>
      <c r="CC46" s="1118" t="s">
        <v>35</v>
      </c>
      <c r="CD46" s="1118" t="s">
        <v>35</v>
      </c>
      <c r="CE46" s="1118" t="s">
        <v>35</v>
      </c>
      <c r="CF46" s="1118" t="s">
        <v>35</v>
      </c>
      <c r="CG46" s="1118" t="s">
        <v>35</v>
      </c>
      <c r="CH46" s="1118" t="s">
        <v>35</v>
      </c>
      <c r="CI46" s="1118" t="s">
        <v>35</v>
      </c>
      <c r="CJ46" s="1477"/>
      <c r="CK46" s="1477"/>
      <c r="CL46" s="1477"/>
      <c r="CM46" s="1477"/>
      <c r="CN46" s="1477"/>
      <c r="CO46" s="1477"/>
      <c r="CP46" s="1477"/>
      <c r="CQ46" s="1477"/>
      <c r="CR46" s="1477"/>
      <c r="CS46" s="1477"/>
      <c r="CT46" s="1477"/>
      <c r="CU46" s="1477"/>
      <c r="CV46" s="1477"/>
      <c r="CW46" s="1477"/>
      <c r="CX46" s="1477"/>
      <c r="CY46" s="1477"/>
      <c r="CZ46" s="1477"/>
    </row>
    <row r="47" s="130" customFormat="true" ht="15" customHeight="true" x14ac:dyDescent="0.2">
      <c r="A47" s="1734" t="s">
        <v>101</v>
      </c>
      <c r="B47" s="250" t="s">
        <v>100</v>
      </c>
      <c r="C47" s="996" t="s">
        <v>35</v>
      </c>
      <c r="D47" s="1003" t="s">
        <v>35</v>
      </c>
      <c r="E47" s="1003" t="s">
        <v>35</v>
      </c>
      <c r="F47" s="1003" t="s">
        <v>35</v>
      </c>
      <c r="G47" s="1010" t="s">
        <v>35</v>
      </c>
      <c r="H47" s="1017" t="s">
        <v>35</v>
      </c>
      <c r="I47" s="1003" t="s">
        <v>35</v>
      </c>
      <c r="J47" s="1003" t="s">
        <v>35</v>
      </c>
      <c r="K47" s="1003" t="s">
        <v>35</v>
      </c>
      <c r="L47" s="1024" t="s">
        <v>35</v>
      </c>
      <c r="M47" s="1031" t="s">
        <v>35</v>
      </c>
      <c r="N47" s="1003" t="s">
        <v>35</v>
      </c>
      <c r="O47" s="1003" t="s">
        <v>35</v>
      </c>
      <c r="P47" s="1003" t="s">
        <v>35</v>
      </c>
      <c r="Q47" s="1010" t="s">
        <v>35</v>
      </c>
      <c r="R47" s="1017" t="s">
        <v>35</v>
      </c>
      <c r="S47" s="1003" t="s">
        <v>35</v>
      </c>
      <c r="T47" s="1003" t="s">
        <v>35</v>
      </c>
      <c r="U47" s="1003" t="s">
        <v>35</v>
      </c>
      <c r="V47" s="1003" t="s">
        <v>35</v>
      </c>
      <c r="W47" s="1003" t="s">
        <v>35</v>
      </c>
      <c r="X47" s="1003" t="s">
        <v>35</v>
      </c>
      <c r="Y47" s="1034" t="s">
        <v>35</v>
      </c>
      <c r="Z47" s="1034" t="s">
        <v>35</v>
      </c>
      <c r="AA47" s="1034" t="s">
        <v>35</v>
      </c>
      <c r="AB47" s="1034" t="s">
        <v>35</v>
      </c>
      <c r="AC47" s="1034" t="s">
        <v>35</v>
      </c>
      <c r="AD47" s="1034" t="s">
        <v>35</v>
      </c>
      <c r="AE47" s="1034" t="s">
        <v>35</v>
      </c>
      <c r="AF47" s="1034" t="s">
        <v>35</v>
      </c>
      <c r="AG47" s="1034" t="s">
        <v>35</v>
      </c>
      <c r="AH47" s="1034" t="s">
        <v>35</v>
      </c>
      <c r="AI47" s="1445" t="s">
        <v>35</v>
      </c>
      <c r="AJ47" s="1466"/>
      <c r="AK47" s="1466"/>
      <c r="AL47" s="1466"/>
      <c r="AM47" s="1466"/>
      <c r="AN47" s="1466"/>
      <c r="AO47" s="1466"/>
      <c r="AP47" s="1466"/>
      <c r="AQ47" s="1466"/>
      <c r="AR47" s="1466"/>
      <c r="AS47" s="1466"/>
      <c r="AT47" s="1466"/>
      <c r="AU47" s="1466"/>
      <c r="AV47" s="1466"/>
      <c r="AW47" s="1466"/>
      <c r="AX47" s="1466"/>
      <c r="AY47" s="1466"/>
      <c r="AZ47" s="215"/>
      <c r="BA47" s="1748" t="s">
        <v>101</v>
      </c>
      <c r="BB47" s="151" t="s">
        <v>100</v>
      </c>
      <c r="BC47" s="1040" t="s">
        <v>35</v>
      </c>
      <c r="BD47" s="1059" t="s">
        <v>35</v>
      </c>
      <c r="BE47" s="1059" t="s">
        <v>35</v>
      </c>
      <c r="BF47" s="1059" t="s">
        <v>35</v>
      </c>
      <c r="BG47" s="1079" t="s">
        <v>35</v>
      </c>
      <c r="BH47" s="1099" t="s">
        <v>35</v>
      </c>
      <c r="BI47" s="1059" t="s">
        <v>35</v>
      </c>
      <c r="BJ47" s="1059" t="s">
        <v>35</v>
      </c>
      <c r="BK47" s="1059" t="s">
        <v>35</v>
      </c>
      <c r="BL47" s="1079" t="s">
        <v>35</v>
      </c>
      <c r="BM47" s="1099" t="s">
        <v>35</v>
      </c>
      <c r="BN47" s="1059" t="s">
        <v>35</v>
      </c>
      <c r="BO47" s="1059" t="s">
        <v>35</v>
      </c>
      <c r="BP47" s="1059" t="s">
        <v>35</v>
      </c>
      <c r="BQ47" s="1079" t="s">
        <v>35</v>
      </c>
      <c r="BR47" s="1099" t="s">
        <v>35</v>
      </c>
      <c r="BS47" s="1059" t="s">
        <v>35</v>
      </c>
      <c r="BT47" s="1059" t="s">
        <v>35</v>
      </c>
      <c r="BU47" s="1059" t="s">
        <v>35</v>
      </c>
      <c r="BV47" s="1059" t="s">
        <v>35</v>
      </c>
      <c r="BW47" s="1059" t="s">
        <v>35</v>
      </c>
      <c r="BX47" s="1059" t="s">
        <v>35</v>
      </c>
      <c r="BY47" s="1118" t="s">
        <v>35</v>
      </c>
      <c r="BZ47" s="1118" t="s">
        <v>35</v>
      </c>
      <c r="CA47" s="1118" t="s">
        <v>35</v>
      </c>
      <c r="CB47" s="1118" t="s">
        <v>35</v>
      </c>
      <c r="CC47" s="1118" t="s">
        <v>35</v>
      </c>
      <c r="CD47" s="1118" t="s">
        <v>35</v>
      </c>
      <c r="CE47" s="1118" t="s">
        <v>35</v>
      </c>
      <c r="CF47" s="1118" t="s">
        <v>35</v>
      </c>
      <c r="CG47" s="1118" t="s">
        <v>35</v>
      </c>
      <c r="CH47" s="1118" t="s">
        <v>35</v>
      </c>
      <c r="CI47" s="1118" t="s">
        <v>35</v>
      </c>
      <c r="CJ47" s="1477"/>
      <c r="CK47" s="1477"/>
      <c r="CL47" s="1477"/>
      <c r="CM47" s="1477"/>
      <c r="CN47" s="1477"/>
      <c r="CO47" s="1477"/>
      <c r="CP47" s="1477"/>
      <c r="CQ47" s="1477"/>
      <c r="CR47" s="1477"/>
      <c r="CS47" s="1477"/>
      <c r="CT47" s="1477"/>
      <c r="CU47" s="1477"/>
      <c r="CV47" s="1477"/>
      <c r="CW47" s="1477"/>
      <c r="CX47" s="1477"/>
      <c r="CY47" s="1477"/>
      <c r="CZ47" s="1477"/>
    </row>
    <row r="48" s="130" customFormat="true" ht="15" customHeight="true" x14ac:dyDescent="0.2">
      <c r="A48" s="1734"/>
      <c r="B48" s="250" t="s">
        <v>99</v>
      </c>
      <c r="C48" s="996" t="s">
        <v>35</v>
      </c>
      <c r="D48" s="1003" t="s">
        <v>35</v>
      </c>
      <c r="E48" s="1003" t="s">
        <v>35</v>
      </c>
      <c r="F48" s="1003" t="s">
        <v>35</v>
      </c>
      <c r="G48" s="1010" t="s">
        <v>35</v>
      </c>
      <c r="H48" s="1017" t="s">
        <v>35</v>
      </c>
      <c r="I48" s="1003" t="s">
        <v>35</v>
      </c>
      <c r="J48" s="1003" t="s">
        <v>35</v>
      </c>
      <c r="K48" s="1003" t="s">
        <v>35</v>
      </c>
      <c r="L48" s="1024" t="s">
        <v>35</v>
      </c>
      <c r="M48" s="1031" t="s">
        <v>35</v>
      </c>
      <c r="N48" s="1003" t="s">
        <v>35</v>
      </c>
      <c r="O48" s="1003" t="s">
        <v>35</v>
      </c>
      <c r="P48" s="1003" t="s">
        <v>35</v>
      </c>
      <c r="Q48" s="1010" t="s">
        <v>35</v>
      </c>
      <c r="R48" s="1017" t="s">
        <v>35</v>
      </c>
      <c r="S48" s="1003" t="s">
        <v>35</v>
      </c>
      <c r="T48" s="1003" t="s">
        <v>35</v>
      </c>
      <c r="U48" s="1003" t="s">
        <v>35</v>
      </c>
      <c r="V48" s="1003" t="s">
        <v>35</v>
      </c>
      <c r="W48" s="1003" t="s">
        <v>35</v>
      </c>
      <c r="X48" s="1003" t="s">
        <v>35</v>
      </c>
      <c r="Y48" s="1034" t="s">
        <v>35</v>
      </c>
      <c r="Z48" s="1034" t="s">
        <v>35</v>
      </c>
      <c r="AA48" s="1034" t="s">
        <v>35</v>
      </c>
      <c r="AB48" s="1034" t="s">
        <v>35</v>
      </c>
      <c r="AC48" s="1034" t="s">
        <v>35</v>
      </c>
      <c r="AD48" s="1034" t="s">
        <v>35</v>
      </c>
      <c r="AE48" s="1034" t="s">
        <v>35</v>
      </c>
      <c r="AF48" s="1034" t="s">
        <v>35</v>
      </c>
      <c r="AG48" s="1034" t="s">
        <v>35</v>
      </c>
      <c r="AH48" s="1034" t="s">
        <v>35</v>
      </c>
      <c r="AI48" s="1445" t="s">
        <v>35</v>
      </c>
      <c r="AJ48" s="1466"/>
      <c r="AK48" s="1466"/>
      <c r="AL48" s="1466"/>
      <c r="AM48" s="1466"/>
      <c r="AN48" s="1466"/>
      <c r="AO48" s="1466"/>
      <c r="AP48" s="1466"/>
      <c r="AQ48" s="1466"/>
      <c r="AR48" s="1466"/>
      <c r="AS48" s="1466"/>
      <c r="AT48" s="1466"/>
      <c r="AU48" s="1466"/>
      <c r="AV48" s="1466"/>
      <c r="AW48" s="1466"/>
      <c r="AX48" s="1466"/>
      <c r="AY48" s="1466"/>
      <c r="AZ48" s="215"/>
      <c r="BA48" s="1748"/>
      <c r="BB48" s="151" t="s">
        <v>99</v>
      </c>
      <c r="BC48" s="1040" t="s">
        <v>35</v>
      </c>
      <c r="BD48" s="1059" t="s">
        <v>35</v>
      </c>
      <c r="BE48" s="1059" t="s">
        <v>35</v>
      </c>
      <c r="BF48" s="1059" t="s">
        <v>35</v>
      </c>
      <c r="BG48" s="1079" t="s">
        <v>35</v>
      </c>
      <c r="BH48" s="1099" t="s">
        <v>35</v>
      </c>
      <c r="BI48" s="1059" t="s">
        <v>35</v>
      </c>
      <c r="BJ48" s="1059" t="s">
        <v>35</v>
      </c>
      <c r="BK48" s="1059" t="s">
        <v>35</v>
      </c>
      <c r="BL48" s="1079" t="s">
        <v>35</v>
      </c>
      <c r="BM48" s="1099" t="s">
        <v>35</v>
      </c>
      <c r="BN48" s="1059" t="s">
        <v>35</v>
      </c>
      <c r="BO48" s="1059" t="s">
        <v>35</v>
      </c>
      <c r="BP48" s="1059" t="s">
        <v>35</v>
      </c>
      <c r="BQ48" s="1079" t="s">
        <v>35</v>
      </c>
      <c r="BR48" s="1099" t="s">
        <v>35</v>
      </c>
      <c r="BS48" s="1059" t="s">
        <v>35</v>
      </c>
      <c r="BT48" s="1059" t="s">
        <v>35</v>
      </c>
      <c r="BU48" s="1059" t="s">
        <v>35</v>
      </c>
      <c r="BV48" s="1059" t="s">
        <v>35</v>
      </c>
      <c r="BW48" s="1059" t="s">
        <v>35</v>
      </c>
      <c r="BX48" s="1059" t="s">
        <v>35</v>
      </c>
      <c r="BY48" s="1118" t="s">
        <v>35</v>
      </c>
      <c r="BZ48" s="1118" t="s">
        <v>35</v>
      </c>
      <c r="CA48" s="1118" t="s">
        <v>35</v>
      </c>
      <c r="CB48" s="1118" t="s">
        <v>35</v>
      </c>
      <c r="CC48" s="1118" t="s">
        <v>35</v>
      </c>
      <c r="CD48" s="1118" t="s">
        <v>35</v>
      </c>
      <c r="CE48" s="1118" t="s">
        <v>35</v>
      </c>
      <c r="CF48" s="1118" t="s">
        <v>35</v>
      </c>
      <c r="CG48" s="1118" t="s">
        <v>35</v>
      </c>
      <c r="CH48" s="1118" t="s">
        <v>35</v>
      </c>
      <c r="CI48" s="1118" t="s">
        <v>35</v>
      </c>
      <c r="CJ48" s="1477"/>
      <c r="CK48" s="1477"/>
      <c r="CL48" s="1477"/>
      <c r="CM48" s="1477"/>
      <c r="CN48" s="1477"/>
      <c r="CO48" s="1477"/>
      <c r="CP48" s="1477"/>
      <c r="CQ48" s="1477"/>
      <c r="CR48" s="1477"/>
      <c r="CS48" s="1477"/>
      <c r="CT48" s="1477"/>
      <c r="CU48" s="1477"/>
      <c r="CV48" s="1477"/>
      <c r="CW48" s="1477"/>
      <c r="CX48" s="1477"/>
      <c r="CY48" s="1477"/>
      <c r="CZ48" s="1477"/>
    </row>
    <row r="49" s="130" customFormat="true" ht="15" customHeight="true" x14ac:dyDescent="0.2">
      <c r="A49" s="1734"/>
      <c r="B49" s="250" t="s">
        <v>68</v>
      </c>
      <c r="C49" s="996" t="s">
        <v>35</v>
      </c>
      <c r="D49" s="1003" t="s">
        <v>35</v>
      </c>
      <c r="E49" s="1003" t="s">
        <v>35</v>
      </c>
      <c r="F49" s="1003" t="s">
        <v>35</v>
      </c>
      <c r="G49" s="1010" t="s">
        <v>35</v>
      </c>
      <c r="H49" s="1017" t="s">
        <v>35</v>
      </c>
      <c r="I49" s="1003" t="s">
        <v>35</v>
      </c>
      <c r="J49" s="1003" t="s">
        <v>35</v>
      </c>
      <c r="K49" s="1003" t="s">
        <v>35</v>
      </c>
      <c r="L49" s="1024" t="s">
        <v>35</v>
      </c>
      <c r="M49" s="1031" t="s">
        <v>35</v>
      </c>
      <c r="N49" s="1003" t="s">
        <v>35</v>
      </c>
      <c r="O49" s="1003" t="s">
        <v>35</v>
      </c>
      <c r="P49" s="1003" t="s">
        <v>35</v>
      </c>
      <c r="Q49" s="1010" t="s">
        <v>35</v>
      </c>
      <c r="R49" s="1017" t="s">
        <v>35</v>
      </c>
      <c r="S49" s="1003" t="s">
        <v>35</v>
      </c>
      <c r="T49" s="1003" t="s">
        <v>35</v>
      </c>
      <c r="U49" s="1003" t="s">
        <v>35</v>
      </c>
      <c r="V49" s="1003" t="s">
        <v>35</v>
      </c>
      <c r="W49" s="1003" t="s">
        <v>35</v>
      </c>
      <c r="X49" s="1003" t="s">
        <v>35</v>
      </c>
      <c r="Y49" s="1034" t="s">
        <v>35</v>
      </c>
      <c r="Z49" s="1034" t="s">
        <v>35</v>
      </c>
      <c r="AA49" s="1034" t="s">
        <v>35</v>
      </c>
      <c r="AB49" s="1034" t="s">
        <v>35</v>
      </c>
      <c r="AC49" s="1034" t="s">
        <v>35</v>
      </c>
      <c r="AD49" s="1034" t="s">
        <v>35</v>
      </c>
      <c r="AE49" s="1034" t="s">
        <v>35</v>
      </c>
      <c r="AF49" s="1034" t="s">
        <v>35</v>
      </c>
      <c r="AG49" s="1034" t="s">
        <v>35</v>
      </c>
      <c r="AH49" s="1034" t="s">
        <v>35</v>
      </c>
      <c r="AI49" s="1445" t="s">
        <v>35</v>
      </c>
      <c r="AJ49" s="1466"/>
      <c r="AK49" s="1466"/>
      <c r="AL49" s="1466"/>
      <c r="AM49" s="1466"/>
      <c r="AN49" s="1466"/>
      <c r="AO49" s="1466"/>
      <c r="AP49" s="1466"/>
      <c r="AQ49" s="1466"/>
      <c r="AR49" s="1466"/>
      <c r="AS49" s="1466"/>
      <c r="AT49" s="1466"/>
      <c r="AU49" s="1466"/>
      <c r="AV49" s="1466"/>
      <c r="AW49" s="1466"/>
      <c r="AX49" s="1466"/>
      <c r="AY49" s="1466"/>
      <c r="AZ49" s="215"/>
      <c r="BA49" s="1748"/>
      <c r="BB49" s="151" t="s">
        <v>68</v>
      </c>
      <c r="BC49" s="1040" t="s">
        <v>35</v>
      </c>
      <c r="BD49" s="1059" t="s">
        <v>35</v>
      </c>
      <c r="BE49" s="1059" t="s">
        <v>35</v>
      </c>
      <c r="BF49" s="1059" t="s">
        <v>35</v>
      </c>
      <c r="BG49" s="1079" t="s">
        <v>35</v>
      </c>
      <c r="BH49" s="1099" t="s">
        <v>35</v>
      </c>
      <c r="BI49" s="1059" t="s">
        <v>35</v>
      </c>
      <c r="BJ49" s="1059" t="s">
        <v>35</v>
      </c>
      <c r="BK49" s="1059" t="s">
        <v>35</v>
      </c>
      <c r="BL49" s="1079" t="s">
        <v>35</v>
      </c>
      <c r="BM49" s="1099" t="s">
        <v>35</v>
      </c>
      <c r="BN49" s="1059" t="s">
        <v>35</v>
      </c>
      <c r="BO49" s="1059" t="s">
        <v>35</v>
      </c>
      <c r="BP49" s="1059" t="s">
        <v>35</v>
      </c>
      <c r="BQ49" s="1079" t="s">
        <v>35</v>
      </c>
      <c r="BR49" s="1099" t="s">
        <v>35</v>
      </c>
      <c r="BS49" s="1059" t="s">
        <v>35</v>
      </c>
      <c r="BT49" s="1059" t="s">
        <v>35</v>
      </c>
      <c r="BU49" s="1059" t="s">
        <v>35</v>
      </c>
      <c r="BV49" s="1059" t="s">
        <v>35</v>
      </c>
      <c r="BW49" s="1059" t="s">
        <v>35</v>
      </c>
      <c r="BX49" s="1059" t="s">
        <v>35</v>
      </c>
      <c r="BY49" s="1118" t="s">
        <v>35</v>
      </c>
      <c r="BZ49" s="1118" t="s">
        <v>35</v>
      </c>
      <c r="CA49" s="1118" t="s">
        <v>35</v>
      </c>
      <c r="CB49" s="1118" t="s">
        <v>35</v>
      </c>
      <c r="CC49" s="1118" t="s">
        <v>35</v>
      </c>
      <c r="CD49" s="1118" t="s">
        <v>35</v>
      </c>
      <c r="CE49" s="1118" t="s">
        <v>35</v>
      </c>
      <c r="CF49" s="1118" t="s">
        <v>35</v>
      </c>
      <c r="CG49" s="1118" t="s">
        <v>35</v>
      </c>
      <c r="CH49" s="1118" t="s">
        <v>35</v>
      </c>
      <c r="CI49" s="1118" t="s">
        <v>35</v>
      </c>
      <c r="CJ49" s="1477"/>
      <c r="CK49" s="1477"/>
      <c r="CL49" s="1477"/>
      <c r="CM49" s="1477"/>
      <c r="CN49" s="1477"/>
      <c r="CO49" s="1477"/>
      <c r="CP49" s="1477"/>
      <c r="CQ49" s="1477"/>
      <c r="CR49" s="1477"/>
      <c r="CS49" s="1477"/>
      <c r="CT49" s="1477"/>
      <c r="CU49" s="1477"/>
      <c r="CV49" s="1477"/>
      <c r="CW49" s="1477"/>
      <c r="CX49" s="1477"/>
      <c r="CY49" s="1477"/>
      <c r="CZ49" s="1477"/>
    </row>
    <row r="50" s="130" customFormat="true" ht="15" customHeight="true" x14ac:dyDescent="0.2">
      <c r="A50" s="1734" t="s">
        <v>102</v>
      </c>
      <c r="B50" s="250" t="s">
        <v>100</v>
      </c>
      <c r="C50" s="996" t="s">
        <v>35</v>
      </c>
      <c r="D50" s="1003" t="s">
        <v>35</v>
      </c>
      <c r="E50" s="1003" t="s">
        <v>35</v>
      </c>
      <c r="F50" s="1003" t="s">
        <v>35</v>
      </c>
      <c r="G50" s="1010" t="s">
        <v>35</v>
      </c>
      <c r="H50" s="1017" t="s">
        <v>35</v>
      </c>
      <c r="I50" s="1003" t="s">
        <v>35</v>
      </c>
      <c r="J50" s="1003" t="s">
        <v>35</v>
      </c>
      <c r="K50" s="1003" t="s">
        <v>35</v>
      </c>
      <c r="L50" s="1024" t="s">
        <v>35</v>
      </c>
      <c r="M50" s="1031" t="s">
        <v>35</v>
      </c>
      <c r="N50" s="1003" t="s">
        <v>35</v>
      </c>
      <c r="O50" s="1003" t="s">
        <v>35</v>
      </c>
      <c r="P50" s="1003" t="s">
        <v>35</v>
      </c>
      <c r="Q50" s="1010" t="s">
        <v>35</v>
      </c>
      <c r="R50" s="1017" t="s">
        <v>35</v>
      </c>
      <c r="S50" s="1003" t="s">
        <v>35</v>
      </c>
      <c r="T50" s="1003" t="s">
        <v>35</v>
      </c>
      <c r="U50" s="1003" t="s">
        <v>35</v>
      </c>
      <c r="V50" s="1003" t="s">
        <v>35</v>
      </c>
      <c r="W50" s="1003" t="s">
        <v>35</v>
      </c>
      <c r="X50" s="1003" t="s">
        <v>35</v>
      </c>
      <c r="Y50" s="1034" t="s">
        <v>35</v>
      </c>
      <c r="Z50" s="1034" t="s">
        <v>35</v>
      </c>
      <c r="AA50" s="1034" t="s">
        <v>35</v>
      </c>
      <c r="AB50" s="1034" t="s">
        <v>35</v>
      </c>
      <c r="AC50" s="1034" t="s">
        <v>35</v>
      </c>
      <c r="AD50" s="1034" t="s">
        <v>35</v>
      </c>
      <c r="AE50" s="1034" t="s">
        <v>35</v>
      </c>
      <c r="AF50" s="1034" t="s">
        <v>35</v>
      </c>
      <c r="AG50" s="1034" t="s">
        <v>35</v>
      </c>
      <c r="AH50" s="1034" t="s">
        <v>35</v>
      </c>
      <c r="AI50" s="1445" t="s">
        <v>35</v>
      </c>
      <c r="AJ50" s="1466"/>
      <c r="AK50" s="1466"/>
      <c r="AL50" s="1466"/>
      <c r="AM50" s="1466"/>
      <c r="AN50" s="1466"/>
      <c r="AO50" s="1466"/>
      <c r="AP50" s="1466"/>
      <c r="AQ50" s="1466"/>
      <c r="AR50" s="1466"/>
      <c r="AS50" s="1466"/>
      <c r="AT50" s="1466"/>
      <c r="AU50" s="1466"/>
      <c r="AV50" s="1466"/>
      <c r="AW50" s="1466"/>
      <c r="AX50" s="1466"/>
      <c r="AY50" s="1466"/>
      <c r="AZ50" s="215"/>
      <c r="BA50" s="1748" t="s">
        <v>102</v>
      </c>
      <c r="BB50" s="151" t="s">
        <v>100</v>
      </c>
      <c r="BC50" s="1040" t="s">
        <v>35</v>
      </c>
      <c r="BD50" s="1059" t="s">
        <v>35</v>
      </c>
      <c r="BE50" s="1059" t="s">
        <v>35</v>
      </c>
      <c r="BF50" s="1059" t="s">
        <v>35</v>
      </c>
      <c r="BG50" s="1079" t="s">
        <v>35</v>
      </c>
      <c r="BH50" s="1099" t="s">
        <v>35</v>
      </c>
      <c r="BI50" s="1059" t="s">
        <v>35</v>
      </c>
      <c r="BJ50" s="1059" t="s">
        <v>35</v>
      </c>
      <c r="BK50" s="1059" t="s">
        <v>35</v>
      </c>
      <c r="BL50" s="1079" t="s">
        <v>35</v>
      </c>
      <c r="BM50" s="1099" t="s">
        <v>35</v>
      </c>
      <c r="BN50" s="1059" t="s">
        <v>35</v>
      </c>
      <c r="BO50" s="1059" t="s">
        <v>35</v>
      </c>
      <c r="BP50" s="1059" t="s">
        <v>35</v>
      </c>
      <c r="BQ50" s="1079" t="s">
        <v>35</v>
      </c>
      <c r="BR50" s="1099" t="s">
        <v>35</v>
      </c>
      <c r="BS50" s="1059" t="s">
        <v>35</v>
      </c>
      <c r="BT50" s="1059" t="s">
        <v>35</v>
      </c>
      <c r="BU50" s="1059" t="s">
        <v>35</v>
      </c>
      <c r="BV50" s="1059" t="s">
        <v>35</v>
      </c>
      <c r="BW50" s="1059" t="s">
        <v>35</v>
      </c>
      <c r="BX50" s="1059" t="s">
        <v>35</v>
      </c>
      <c r="BY50" s="1118" t="s">
        <v>35</v>
      </c>
      <c r="BZ50" s="1118" t="s">
        <v>35</v>
      </c>
      <c r="CA50" s="1118" t="s">
        <v>35</v>
      </c>
      <c r="CB50" s="1118" t="s">
        <v>35</v>
      </c>
      <c r="CC50" s="1118" t="s">
        <v>35</v>
      </c>
      <c r="CD50" s="1118" t="s">
        <v>35</v>
      </c>
      <c r="CE50" s="1118" t="s">
        <v>35</v>
      </c>
      <c r="CF50" s="1118" t="s">
        <v>35</v>
      </c>
      <c r="CG50" s="1118" t="s">
        <v>35</v>
      </c>
      <c r="CH50" s="1118" t="s">
        <v>35</v>
      </c>
      <c r="CI50" s="1118" t="s">
        <v>35</v>
      </c>
      <c r="CJ50" s="1477"/>
      <c r="CK50" s="1477"/>
      <c r="CL50" s="1477"/>
      <c r="CM50" s="1477"/>
      <c r="CN50" s="1477"/>
      <c r="CO50" s="1477"/>
      <c r="CP50" s="1477"/>
      <c r="CQ50" s="1477"/>
      <c r="CR50" s="1477"/>
      <c r="CS50" s="1477"/>
      <c r="CT50" s="1477"/>
      <c r="CU50" s="1477"/>
      <c r="CV50" s="1477"/>
      <c r="CW50" s="1477"/>
      <c r="CX50" s="1477"/>
      <c r="CY50" s="1477"/>
      <c r="CZ50" s="1477"/>
    </row>
    <row r="51" s="130" customFormat="true" ht="15" customHeight="true" x14ac:dyDescent="0.2">
      <c r="A51" s="1734"/>
      <c r="B51" s="250" t="s">
        <v>99</v>
      </c>
      <c r="C51" s="996" t="s">
        <v>35</v>
      </c>
      <c r="D51" s="1003" t="s">
        <v>35</v>
      </c>
      <c r="E51" s="1003" t="s">
        <v>35</v>
      </c>
      <c r="F51" s="1003" t="s">
        <v>35</v>
      </c>
      <c r="G51" s="1010" t="s">
        <v>35</v>
      </c>
      <c r="H51" s="1017" t="s">
        <v>35</v>
      </c>
      <c r="I51" s="1003" t="s">
        <v>35</v>
      </c>
      <c r="J51" s="1003" t="s">
        <v>35</v>
      </c>
      <c r="K51" s="1003" t="s">
        <v>35</v>
      </c>
      <c r="L51" s="1024" t="s">
        <v>35</v>
      </c>
      <c r="M51" s="1031" t="s">
        <v>35</v>
      </c>
      <c r="N51" s="1003" t="s">
        <v>35</v>
      </c>
      <c r="O51" s="1003" t="s">
        <v>35</v>
      </c>
      <c r="P51" s="1003" t="s">
        <v>35</v>
      </c>
      <c r="Q51" s="1010" t="s">
        <v>35</v>
      </c>
      <c r="R51" s="1017" t="s">
        <v>35</v>
      </c>
      <c r="S51" s="1003" t="s">
        <v>35</v>
      </c>
      <c r="T51" s="1003" t="s">
        <v>35</v>
      </c>
      <c r="U51" s="1003" t="s">
        <v>35</v>
      </c>
      <c r="V51" s="1003" t="s">
        <v>35</v>
      </c>
      <c r="W51" s="1003" t="s">
        <v>35</v>
      </c>
      <c r="X51" s="1003" t="s">
        <v>35</v>
      </c>
      <c r="Y51" s="1034" t="s">
        <v>35</v>
      </c>
      <c r="Z51" s="1034" t="s">
        <v>35</v>
      </c>
      <c r="AA51" s="1034" t="s">
        <v>35</v>
      </c>
      <c r="AB51" s="1034" t="s">
        <v>35</v>
      </c>
      <c r="AC51" s="1034" t="s">
        <v>35</v>
      </c>
      <c r="AD51" s="1034" t="s">
        <v>35</v>
      </c>
      <c r="AE51" s="1034" t="s">
        <v>35</v>
      </c>
      <c r="AF51" s="1034" t="s">
        <v>35</v>
      </c>
      <c r="AG51" s="1034" t="s">
        <v>35</v>
      </c>
      <c r="AH51" s="1034" t="s">
        <v>35</v>
      </c>
      <c r="AI51" s="1445" t="s">
        <v>35</v>
      </c>
      <c r="AJ51" s="1466"/>
      <c r="AK51" s="1466"/>
      <c r="AL51" s="1466"/>
      <c r="AM51" s="1466"/>
      <c r="AN51" s="1466"/>
      <c r="AO51" s="1466"/>
      <c r="AP51" s="1466"/>
      <c r="AQ51" s="1466"/>
      <c r="AR51" s="1466"/>
      <c r="AS51" s="1466"/>
      <c r="AT51" s="1466"/>
      <c r="AU51" s="1466"/>
      <c r="AV51" s="1466"/>
      <c r="AW51" s="1466"/>
      <c r="AX51" s="1466"/>
      <c r="AY51" s="1466"/>
      <c r="AZ51" s="215"/>
      <c r="BA51" s="1748"/>
      <c r="BB51" s="151" t="s">
        <v>99</v>
      </c>
      <c r="BC51" s="1040" t="s">
        <v>35</v>
      </c>
      <c r="BD51" s="1059" t="s">
        <v>35</v>
      </c>
      <c r="BE51" s="1059" t="s">
        <v>35</v>
      </c>
      <c r="BF51" s="1059" t="s">
        <v>35</v>
      </c>
      <c r="BG51" s="1079" t="s">
        <v>35</v>
      </c>
      <c r="BH51" s="1099" t="s">
        <v>35</v>
      </c>
      <c r="BI51" s="1059" t="s">
        <v>35</v>
      </c>
      <c r="BJ51" s="1059" t="s">
        <v>35</v>
      </c>
      <c r="BK51" s="1059" t="s">
        <v>35</v>
      </c>
      <c r="BL51" s="1079" t="s">
        <v>35</v>
      </c>
      <c r="BM51" s="1099" t="s">
        <v>35</v>
      </c>
      <c r="BN51" s="1059" t="s">
        <v>35</v>
      </c>
      <c r="BO51" s="1059" t="s">
        <v>35</v>
      </c>
      <c r="BP51" s="1059" t="s">
        <v>35</v>
      </c>
      <c r="BQ51" s="1079" t="s">
        <v>35</v>
      </c>
      <c r="BR51" s="1099" t="s">
        <v>35</v>
      </c>
      <c r="BS51" s="1059" t="s">
        <v>35</v>
      </c>
      <c r="BT51" s="1059" t="s">
        <v>35</v>
      </c>
      <c r="BU51" s="1059" t="s">
        <v>35</v>
      </c>
      <c r="BV51" s="1059" t="s">
        <v>35</v>
      </c>
      <c r="BW51" s="1059" t="s">
        <v>35</v>
      </c>
      <c r="BX51" s="1059" t="s">
        <v>35</v>
      </c>
      <c r="BY51" s="1118" t="s">
        <v>35</v>
      </c>
      <c r="BZ51" s="1118" t="s">
        <v>35</v>
      </c>
      <c r="CA51" s="1118" t="s">
        <v>35</v>
      </c>
      <c r="CB51" s="1118" t="s">
        <v>35</v>
      </c>
      <c r="CC51" s="1118" t="s">
        <v>35</v>
      </c>
      <c r="CD51" s="1118" t="s">
        <v>35</v>
      </c>
      <c r="CE51" s="1118" t="s">
        <v>35</v>
      </c>
      <c r="CF51" s="1118" t="s">
        <v>35</v>
      </c>
      <c r="CG51" s="1118" t="s">
        <v>35</v>
      </c>
      <c r="CH51" s="1118" t="s">
        <v>35</v>
      </c>
      <c r="CI51" s="1118" t="s">
        <v>35</v>
      </c>
      <c r="CJ51" s="1477"/>
      <c r="CK51" s="1477"/>
      <c r="CL51" s="1477"/>
      <c r="CM51" s="1477"/>
      <c r="CN51" s="1477"/>
      <c r="CO51" s="1477"/>
      <c r="CP51" s="1477"/>
      <c r="CQ51" s="1477"/>
      <c r="CR51" s="1477"/>
      <c r="CS51" s="1477"/>
      <c r="CT51" s="1477"/>
      <c r="CU51" s="1477"/>
      <c r="CV51" s="1477"/>
      <c r="CW51" s="1477"/>
      <c r="CX51" s="1477"/>
      <c r="CY51" s="1477"/>
      <c r="CZ51" s="1477"/>
    </row>
    <row r="52" s="130" customFormat="true" ht="15" customHeight="true" x14ac:dyDescent="0.2">
      <c r="A52" s="1734"/>
      <c r="B52" s="250" t="s">
        <v>68</v>
      </c>
      <c r="C52" s="996" t="s">
        <v>35</v>
      </c>
      <c r="D52" s="1003" t="s">
        <v>35</v>
      </c>
      <c r="E52" s="1003" t="s">
        <v>35</v>
      </c>
      <c r="F52" s="1003" t="s">
        <v>35</v>
      </c>
      <c r="G52" s="1010" t="s">
        <v>35</v>
      </c>
      <c r="H52" s="1017" t="s">
        <v>35</v>
      </c>
      <c r="I52" s="1003" t="s">
        <v>35</v>
      </c>
      <c r="J52" s="1003" t="s">
        <v>35</v>
      </c>
      <c r="K52" s="1003" t="s">
        <v>35</v>
      </c>
      <c r="L52" s="1024" t="s">
        <v>35</v>
      </c>
      <c r="M52" s="1031" t="s">
        <v>35</v>
      </c>
      <c r="N52" s="1003" t="s">
        <v>35</v>
      </c>
      <c r="O52" s="1003" t="s">
        <v>35</v>
      </c>
      <c r="P52" s="1003" t="s">
        <v>35</v>
      </c>
      <c r="Q52" s="1010" t="s">
        <v>35</v>
      </c>
      <c r="R52" s="1017" t="s">
        <v>35</v>
      </c>
      <c r="S52" s="1003" t="s">
        <v>35</v>
      </c>
      <c r="T52" s="1003" t="s">
        <v>35</v>
      </c>
      <c r="U52" s="1003" t="s">
        <v>35</v>
      </c>
      <c r="V52" s="1003" t="s">
        <v>35</v>
      </c>
      <c r="W52" s="1003" t="s">
        <v>35</v>
      </c>
      <c r="X52" s="1003" t="s">
        <v>35</v>
      </c>
      <c r="Y52" s="1034" t="s">
        <v>35</v>
      </c>
      <c r="Z52" s="1034" t="s">
        <v>35</v>
      </c>
      <c r="AA52" s="1034" t="s">
        <v>35</v>
      </c>
      <c r="AB52" s="1034" t="s">
        <v>35</v>
      </c>
      <c r="AC52" s="1034" t="s">
        <v>35</v>
      </c>
      <c r="AD52" s="1034" t="s">
        <v>35</v>
      </c>
      <c r="AE52" s="1034" t="s">
        <v>35</v>
      </c>
      <c r="AF52" s="1034" t="s">
        <v>35</v>
      </c>
      <c r="AG52" s="1034" t="s">
        <v>35</v>
      </c>
      <c r="AH52" s="1034" t="s">
        <v>35</v>
      </c>
      <c r="AI52" s="1445" t="s">
        <v>35</v>
      </c>
      <c r="AJ52" s="1466"/>
      <c r="AK52" s="1466"/>
      <c r="AL52" s="1466"/>
      <c r="AM52" s="1466"/>
      <c r="AN52" s="1466"/>
      <c r="AO52" s="1466"/>
      <c r="AP52" s="1466"/>
      <c r="AQ52" s="1466"/>
      <c r="AR52" s="1466"/>
      <c r="AS52" s="1466"/>
      <c r="AT52" s="1466"/>
      <c r="AU52" s="1466"/>
      <c r="AV52" s="1466"/>
      <c r="AW52" s="1466"/>
      <c r="AX52" s="1466"/>
      <c r="AY52" s="1466"/>
      <c r="AZ52" s="215"/>
      <c r="BA52" s="1748"/>
      <c r="BB52" s="151" t="s">
        <v>68</v>
      </c>
      <c r="BC52" s="1040" t="s">
        <v>35</v>
      </c>
      <c r="BD52" s="1059" t="s">
        <v>35</v>
      </c>
      <c r="BE52" s="1059" t="s">
        <v>35</v>
      </c>
      <c r="BF52" s="1059" t="s">
        <v>35</v>
      </c>
      <c r="BG52" s="1079" t="s">
        <v>35</v>
      </c>
      <c r="BH52" s="1099" t="s">
        <v>35</v>
      </c>
      <c r="BI52" s="1059" t="s">
        <v>35</v>
      </c>
      <c r="BJ52" s="1059" t="s">
        <v>35</v>
      </c>
      <c r="BK52" s="1059" t="s">
        <v>35</v>
      </c>
      <c r="BL52" s="1079" t="s">
        <v>35</v>
      </c>
      <c r="BM52" s="1099" t="s">
        <v>35</v>
      </c>
      <c r="BN52" s="1059" t="s">
        <v>35</v>
      </c>
      <c r="BO52" s="1059" t="s">
        <v>35</v>
      </c>
      <c r="BP52" s="1059" t="s">
        <v>35</v>
      </c>
      <c r="BQ52" s="1079" t="s">
        <v>35</v>
      </c>
      <c r="BR52" s="1099" t="s">
        <v>35</v>
      </c>
      <c r="BS52" s="1059" t="s">
        <v>35</v>
      </c>
      <c r="BT52" s="1059" t="s">
        <v>35</v>
      </c>
      <c r="BU52" s="1059" t="s">
        <v>35</v>
      </c>
      <c r="BV52" s="1059" t="s">
        <v>35</v>
      </c>
      <c r="BW52" s="1059" t="s">
        <v>35</v>
      </c>
      <c r="BX52" s="1059" t="s">
        <v>35</v>
      </c>
      <c r="BY52" s="1118" t="s">
        <v>35</v>
      </c>
      <c r="BZ52" s="1118" t="s">
        <v>35</v>
      </c>
      <c r="CA52" s="1118" t="s">
        <v>35</v>
      </c>
      <c r="CB52" s="1118" t="s">
        <v>35</v>
      </c>
      <c r="CC52" s="1118" t="s">
        <v>35</v>
      </c>
      <c r="CD52" s="1118" t="s">
        <v>35</v>
      </c>
      <c r="CE52" s="1118" t="s">
        <v>35</v>
      </c>
      <c r="CF52" s="1118" t="s">
        <v>35</v>
      </c>
      <c r="CG52" s="1118" t="s">
        <v>35</v>
      </c>
      <c r="CH52" s="1118" t="s">
        <v>35</v>
      </c>
      <c r="CI52" s="1118" t="s">
        <v>35</v>
      </c>
      <c r="CJ52" s="1477"/>
      <c r="CK52" s="1477"/>
      <c r="CL52" s="1477"/>
      <c r="CM52" s="1477"/>
      <c r="CN52" s="1477"/>
      <c r="CO52" s="1477"/>
      <c r="CP52" s="1477"/>
      <c r="CQ52" s="1477"/>
      <c r="CR52" s="1477"/>
      <c r="CS52" s="1477"/>
      <c r="CT52" s="1477"/>
      <c r="CU52" s="1477"/>
      <c r="CV52" s="1477"/>
      <c r="CW52" s="1477"/>
      <c r="CX52" s="1477"/>
      <c r="CY52" s="1477"/>
      <c r="CZ52" s="1477"/>
    </row>
    <row r="53" s="130" customFormat="true" ht="15" customHeight="true" x14ac:dyDescent="0.2">
      <c r="A53" s="1734" t="s">
        <v>105</v>
      </c>
      <c r="B53" s="250" t="s">
        <v>100</v>
      </c>
      <c r="C53" s="996" t="s">
        <v>35</v>
      </c>
      <c r="D53" s="1003" t="s">
        <v>35</v>
      </c>
      <c r="E53" s="1003" t="s">
        <v>35</v>
      </c>
      <c r="F53" s="1003" t="s">
        <v>35</v>
      </c>
      <c r="G53" s="1010" t="s">
        <v>35</v>
      </c>
      <c r="H53" s="1017" t="s">
        <v>35</v>
      </c>
      <c r="I53" s="1003" t="s">
        <v>35</v>
      </c>
      <c r="J53" s="1003" t="s">
        <v>35</v>
      </c>
      <c r="K53" s="1003" t="s">
        <v>35</v>
      </c>
      <c r="L53" s="1024" t="s">
        <v>35</v>
      </c>
      <c r="M53" s="1031" t="s">
        <v>35</v>
      </c>
      <c r="N53" s="1003" t="s">
        <v>35</v>
      </c>
      <c r="O53" s="1003" t="s">
        <v>35</v>
      </c>
      <c r="P53" s="1003" t="s">
        <v>35</v>
      </c>
      <c r="Q53" s="1010" t="s">
        <v>35</v>
      </c>
      <c r="R53" s="1017" t="s">
        <v>35</v>
      </c>
      <c r="S53" s="1003" t="s">
        <v>35</v>
      </c>
      <c r="T53" s="1003" t="s">
        <v>35</v>
      </c>
      <c r="U53" s="1003" t="s">
        <v>35</v>
      </c>
      <c r="V53" s="1003" t="s">
        <v>35</v>
      </c>
      <c r="W53" s="1003" t="s">
        <v>35</v>
      </c>
      <c r="X53" s="1003" t="s">
        <v>35</v>
      </c>
      <c r="Y53" s="1034" t="s">
        <v>35</v>
      </c>
      <c r="Z53" s="1034" t="s">
        <v>35</v>
      </c>
      <c r="AA53" s="1034" t="s">
        <v>35</v>
      </c>
      <c r="AB53" s="1034" t="s">
        <v>35</v>
      </c>
      <c r="AC53" s="1034" t="s">
        <v>35</v>
      </c>
      <c r="AD53" s="1034" t="s">
        <v>35</v>
      </c>
      <c r="AE53" s="1034" t="s">
        <v>35</v>
      </c>
      <c r="AF53" s="1034" t="s">
        <v>35</v>
      </c>
      <c r="AG53" s="1034" t="s">
        <v>35</v>
      </c>
      <c r="AH53" s="1034" t="s">
        <v>35</v>
      </c>
      <c r="AI53" s="1445" t="s">
        <v>35</v>
      </c>
      <c r="AJ53" s="1466"/>
      <c r="AK53" s="1466"/>
      <c r="AL53" s="1466"/>
      <c r="AM53" s="1466"/>
      <c r="AN53" s="1466"/>
      <c r="AO53" s="1466"/>
      <c r="AP53" s="1466"/>
      <c r="AQ53" s="1466"/>
      <c r="AR53" s="1466"/>
      <c r="AS53" s="1466"/>
      <c r="AT53" s="1466"/>
      <c r="AU53" s="1466"/>
      <c r="AV53" s="1466"/>
      <c r="AW53" s="1466"/>
      <c r="AX53" s="1466"/>
      <c r="AY53" s="1466"/>
      <c r="AZ53" s="215"/>
      <c r="BA53" s="1748" t="s">
        <v>105</v>
      </c>
      <c r="BB53" s="151" t="s">
        <v>100</v>
      </c>
      <c r="BC53" s="1040" t="s">
        <v>35</v>
      </c>
      <c r="BD53" s="1059" t="s">
        <v>35</v>
      </c>
      <c r="BE53" s="1059" t="s">
        <v>35</v>
      </c>
      <c r="BF53" s="1059" t="s">
        <v>35</v>
      </c>
      <c r="BG53" s="1079" t="s">
        <v>35</v>
      </c>
      <c r="BH53" s="1099" t="s">
        <v>35</v>
      </c>
      <c r="BI53" s="1059" t="s">
        <v>35</v>
      </c>
      <c r="BJ53" s="1059" t="s">
        <v>35</v>
      </c>
      <c r="BK53" s="1059" t="s">
        <v>35</v>
      </c>
      <c r="BL53" s="1079" t="s">
        <v>35</v>
      </c>
      <c r="BM53" s="1099" t="s">
        <v>35</v>
      </c>
      <c r="BN53" s="1059" t="s">
        <v>35</v>
      </c>
      <c r="BO53" s="1059" t="s">
        <v>35</v>
      </c>
      <c r="BP53" s="1059" t="s">
        <v>35</v>
      </c>
      <c r="BQ53" s="1079" t="s">
        <v>35</v>
      </c>
      <c r="BR53" s="1099" t="s">
        <v>35</v>
      </c>
      <c r="BS53" s="1059" t="s">
        <v>35</v>
      </c>
      <c r="BT53" s="1059" t="s">
        <v>35</v>
      </c>
      <c r="BU53" s="1059" t="s">
        <v>35</v>
      </c>
      <c r="BV53" s="1059" t="s">
        <v>35</v>
      </c>
      <c r="BW53" s="1059" t="s">
        <v>35</v>
      </c>
      <c r="BX53" s="1059" t="s">
        <v>35</v>
      </c>
      <c r="BY53" s="1118" t="s">
        <v>35</v>
      </c>
      <c r="BZ53" s="1118" t="s">
        <v>35</v>
      </c>
      <c r="CA53" s="1118" t="s">
        <v>35</v>
      </c>
      <c r="CB53" s="1118" t="s">
        <v>35</v>
      </c>
      <c r="CC53" s="1118" t="s">
        <v>35</v>
      </c>
      <c r="CD53" s="1118" t="s">
        <v>35</v>
      </c>
      <c r="CE53" s="1118" t="s">
        <v>35</v>
      </c>
      <c r="CF53" s="1118" t="s">
        <v>35</v>
      </c>
      <c r="CG53" s="1118" t="s">
        <v>35</v>
      </c>
      <c r="CH53" s="1118" t="s">
        <v>35</v>
      </c>
      <c r="CI53" s="1118" t="s">
        <v>35</v>
      </c>
      <c r="CJ53" s="1477"/>
      <c r="CK53" s="1477"/>
      <c r="CL53" s="1477"/>
      <c r="CM53" s="1477"/>
      <c r="CN53" s="1477"/>
      <c r="CO53" s="1477"/>
      <c r="CP53" s="1477"/>
      <c r="CQ53" s="1477"/>
      <c r="CR53" s="1477"/>
      <c r="CS53" s="1477"/>
      <c r="CT53" s="1477"/>
      <c r="CU53" s="1477"/>
      <c r="CV53" s="1477"/>
      <c r="CW53" s="1477"/>
      <c r="CX53" s="1477"/>
      <c r="CY53" s="1477"/>
      <c r="CZ53" s="1477"/>
    </row>
    <row r="54" s="130" customFormat="true" ht="15" customHeight="true" x14ac:dyDescent="0.2">
      <c r="A54" s="1734"/>
      <c r="B54" s="250" t="s">
        <v>99</v>
      </c>
      <c r="C54" s="996" t="s">
        <v>35</v>
      </c>
      <c r="D54" s="1003" t="s">
        <v>35</v>
      </c>
      <c r="E54" s="1003" t="s">
        <v>35</v>
      </c>
      <c r="F54" s="1003" t="s">
        <v>35</v>
      </c>
      <c r="G54" s="1010" t="s">
        <v>35</v>
      </c>
      <c r="H54" s="1017" t="s">
        <v>35</v>
      </c>
      <c r="I54" s="1003" t="s">
        <v>35</v>
      </c>
      <c r="J54" s="1003" t="s">
        <v>35</v>
      </c>
      <c r="K54" s="1003" t="s">
        <v>35</v>
      </c>
      <c r="L54" s="1024" t="s">
        <v>35</v>
      </c>
      <c r="M54" s="1031" t="s">
        <v>35</v>
      </c>
      <c r="N54" s="1003" t="s">
        <v>35</v>
      </c>
      <c r="O54" s="1003" t="s">
        <v>35</v>
      </c>
      <c r="P54" s="1003" t="s">
        <v>35</v>
      </c>
      <c r="Q54" s="1010" t="s">
        <v>35</v>
      </c>
      <c r="R54" s="1017" t="s">
        <v>35</v>
      </c>
      <c r="S54" s="1003" t="s">
        <v>35</v>
      </c>
      <c r="T54" s="1003" t="s">
        <v>35</v>
      </c>
      <c r="U54" s="1003" t="s">
        <v>35</v>
      </c>
      <c r="V54" s="1003" t="s">
        <v>35</v>
      </c>
      <c r="W54" s="1003" t="s">
        <v>35</v>
      </c>
      <c r="X54" s="1003" t="s">
        <v>35</v>
      </c>
      <c r="Y54" s="1034" t="s">
        <v>35</v>
      </c>
      <c r="Z54" s="1034" t="s">
        <v>35</v>
      </c>
      <c r="AA54" s="1034" t="s">
        <v>35</v>
      </c>
      <c r="AB54" s="1034" t="s">
        <v>35</v>
      </c>
      <c r="AC54" s="1034" t="s">
        <v>35</v>
      </c>
      <c r="AD54" s="1034" t="s">
        <v>35</v>
      </c>
      <c r="AE54" s="1034" t="s">
        <v>35</v>
      </c>
      <c r="AF54" s="1034" t="s">
        <v>35</v>
      </c>
      <c r="AG54" s="1034" t="s">
        <v>35</v>
      </c>
      <c r="AH54" s="1034" t="s">
        <v>35</v>
      </c>
      <c r="AI54" s="1445" t="s">
        <v>35</v>
      </c>
      <c r="AJ54" s="1466"/>
      <c r="AK54" s="1466"/>
      <c r="AL54" s="1466"/>
      <c r="AM54" s="1466"/>
      <c r="AN54" s="1466"/>
      <c r="AO54" s="1466"/>
      <c r="AP54" s="1466"/>
      <c r="AQ54" s="1466"/>
      <c r="AR54" s="1466"/>
      <c r="AS54" s="1466"/>
      <c r="AT54" s="1466"/>
      <c r="AU54" s="1466"/>
      <c r="AV54" s="1466"/>
      <c r="AW54" s="1466"/>
      <c r="AX54" s="1466"/>
      <c r="AY54" s="1466"/>
      <c r="AZ54" s="215"/>
      <c r="BA54" s="1748"/>
      <c r="BB54" s="151" t="s">
        <v>99</v>
      </c>
      <c r="BC54" s="1040" t="s">
        <v>35</v>
      </c>
      <c r="BD54" s="1059" t="s">
        <v>35</v>
      </c>
      <c r="BE54" s="1059" t="s">
        <v>35</v>
      </c>
      <c r="BF54" s="1059" t="s">
        <v>35</v>
      </c>
      <c r="BG54" s="1079" t="s">
        <v>35</v>
      </c>
      <c r="BH54" s="1099" t="s">
        <v>35</v>
      </c>
      <c r="BI54" s="1059" t="s">
        <v>35</v>
      </c>
      <c r="BJ54" s="1059" t="s">
        <v>35</v>
      </c>
      <c r="BK54" s="1059" t="s">
        <v>35</v>
      </c>
      <c r="BL54" s="1079" t="s">
        <v>35</v>
      </c>
      <c r="BM54" s="1099" t="s">
        <v>35</v>
      </c>
      <c r="BN54" s="1059" t="s">
        <v>35</v>
      </c>
      <c r="BO54" s="1059" t="s">
        <v>35</v>
      </c>
      <c r="BP54" s="1059" t="s">
        <v>35</v>
      </c>
      <c r="BQ54" s="1079" t="s">
        <v>35</v>
      </c>
      <c r="BR54" s="1099" t="s">
        <v>35</v>
      </c>
      <c r="BS54" s="1059" t="s">
        <v>35</v>
      </c>
      <c r="BT54" s="1059" t="s">
        <v>35</v>
      </c>
      <c r="BU54" s="1059" t="s">
        <v>35</v>
      </c>
      <c r="BV54" s="1059" t="s">
        <v>35</v>
      </c>
      <c r="BW54" s="1059" t="s">
        <v>35</v>
      </c>
      <c r="BX54" s="1059" t="s">
        <v>35</v>
      </c>
      <c r="BY54" s="1118" t="s">
        <v>35</v>
      </c>
      <c r="BZ54" s="1118" t="s">
        <v>35</v>
      </c>
      <c r="CA54" s="1118" t="s">
        <v>35</v>
      </c>
      <c r="CB54" s="1118" t="s">
        <v>35</v>
      </c>
      <c r="CC54" s="1118" t="s">
        <v>35</v>
      </c>
      <c r="CD54" s="1118" t="s">
        <v>35</v>
      </c>
      <c r="CE54" s="1118" t="s">
        <v>35</v>
      </c>
      <c r="CF54" s="1118" t="s">
        <v>35</v>
      </c>
      <c r="CG54" s="1118" t="s">
        <v>35</v>
      </c>
      <c r="CH54" s="1118" t="s">
        <v>35</v>
      </c>
      <c r="CI54" s="1118" t="s">
        <v>35</v>
      </c>
      <c r="CJ54" s="1477"/>
      <c r="CK54" s="1477"/>
      <c r="CL54" s="1477"/>
      <c r="CM54" s="1477"/>
      <c r="CN54" s="1477"/>
      <c r="CO54" s="1477"/>
      <c r="CP54" s="1477"/>
      <c r="CQ54" s="1477"/>
      <c r="CR54" s="1477"/>
      <c r="CS54" s="1477"/>
      <c r="CT54" s="1477"/>
      <c r="CU54" s="1477"/>
      <c r="CV54" s="1477"/>
      <c r="CW54" s="1477"/>
      <c r="CX54" s="1477"/>
      <c r="CY54" s="1477"/>
      <c r="CZ54" s="1477"/>
    </row>
    <row r="55" s="130" customFormat="true" ht="15" customHeight="true" x14ac:dyDescent="0.2">
      <c r="A55" s="1773"/>
      <c r="B55" s="251" t="s">
        <v>68</v>
      </c>
      <c r="C55" s="998" t="s">
        <v>35</v>
      </c>
      <c r="D55" s="1005" t="s">
        <v>35</v>
      </c>
      <c r="E55" s="1005" t="s">
        <v>35</v>
      </c>
      <c r="F55" s="1005" t="s">
        <v>35</v>
      </c>
      <c r="G55" s="1012" t="s">
        <v>35</v>
      </c>
      <c r="H55" s="1019" t="s">
        <v>35</v>
      </c>
      <c r="I55" s="1005" t="s">
        <v>35</v>
      </c>
      <c r="J55" s="1005" t="s">
        <v>35</v>
      </c>
      <c r="K55" s="1005" t="s">
        <v>35</v>
      </c>
      <c r="L55" s="1026" t="s">
        <v>35</v>
      </c>
      <c r="M55" s="1032" t="s">
        <v>35</v>
      </c>
      <c r="N55" s="1005" t="s">
        <v>35</v>
      </c>
      <c r="O55" s="1005" t="s">
        <v>35</v>
      </c>
      <c r="P55" s="1005" t="s">
        <v>35</v>
      </c>
      <c r="Q55" s="1012" t="s">
        <v>35</v>
      </c>
      <c r="R55" s="1402" t="s">
        <v>35</v>
      </c>
      <c r="S55" s="1403" t="s">
        <v>35</v>
      </c>
      <c r="T55" s="1403" t="s">
        <v>35</v>
      </c>
      <c r="U55" s="1403" t="s">
        <v>35</v>
      </c>
      <c r="V55" s="1403" t="s">
        <v>35</v>
      </c>
      <c r="W55" s="1403" t="s">
        <v>35</v>
      </c>
      <c r="X55" s="1403" t="s">
        <v>35</v>
      </c>
      <c r="Y55" s="1403" t="s">
        <v>35</v>
      </c>
      <c r="Z55" s="1403" t="s">
        <v>35</v>
      </c>
      <c r="AA55" s="1403" t="s">
        <v>35</v>
      </c>
      <c r="AB55" s="1403" t="s">
        <v>35</v>
      </c>
      <c r="AC55" s="1403" t="s">
        <v>35</v>
      </c>
      <c r="AD55" s="1403" t="s">
        <v>35</v>
      </c>
      <c r="AE55" s="1403" t="s">
        <v>35</v>
      </c>
      <c r="AF55" s="1403" t="s">
        <v>35</v>
      </c>
      <c r="AG55" s="1403" t="s">
        <v>35</v>
      </c>
      <c r="AH55" s="1403" t="s">
        <v>35</v>
      </c>
      <c r="AI55" s="1446" t="s">
        <v>35</v>
      </c>
      <c r="AJ55" s="1467"/>
      <c r="AK55" s="1467"/>
      <c r="AL55" s="1467"/>
      <c r="AM55" s="1467"/>
      <c r="AN55" s="1467"/>
      <c r="AO55" s="1467"/>
      <c r="AP55" s="1467"/>
      <c r="AQ55" s="1467"/>
      <c r="AR55" s="1467"/>
      <c r="AS55" s="1467"/>
      <c r="AT55" s="1467"/>
      <c r="AU55" s="1467"/>
      <c r="AV55" s="1467"/>
      <c r="AW55" s="1467"/>
      <c r="AX55" s="1467"/>
      <c r="AY55" s="1467"/>
      <c r="AZ55" s="215"/>
      <c r="BA55" s="1774"/>
      <c r="BB55" s="152" t="s">
        <v>68</v>
      </c>
      <c r="BC55" s="1041" t="s">
        <v>35</v>
      </c>
      <c r="BD55" s="1060" t="s">
        <v>35</v>
      </c>
      <c r="BE55" s="1060" t="s">
        <v>35</v>
      </c>
      <c r="BF55" s="1060" t="s">
        <v>35</v>
      </c>
      <c r="BG55" s="1080" t="s">
        <v>35</v>
      </c>
      <c r="BH55" s="1100" t="s">
        <v>35</v>
      </c>
      <c r="BI55" s="1060" t="s">
        <v>35</v>
      </c>
      <c r="BJ55" s="1060" t="s">
        <v>35</v>
      </c>
      <c r="BK55" s="1060" t="s">
        <v>35</v>
      </c>
      <c r="BL55" s="1080" t="s">
        <v>35</v>
      </c>
      <c r="BM55" s="1100" t="s">
        <v>35</v>
      </c>
      <c r="BN55" s="1060" t="s">
        <v>35</v>
      </c>
      <c r="BO55" s="1060" t="s">
        <v>35</v>
      </c>
      <c r="BP55" s="1060" t="s">
        <v>35</v>
      </c>
      <c r="BQ55" s="1080" t="s">
        <v>35</v>
      </c>
      <c r="BR55" s="1404" t="s">
        <v>35</v>
      </c>
      <c r="BS55" s="1405" t="s">
        <v>35</v>
      </c>
      <c r="BT55" s="1405" t="s">
        <v>35</v>
      </c>
      <c r="BU55" s="1405" t="s">
        <v>35</v>
      </c>
      <c r="BV55" s="1405" t="s">
        <v>35</v>
      </c>
      <c r="BW55" s="1405" t="s">
        <v>35</v>
      </c>
      <c r="BX55" s="1405" t="s">
        <v>35</v>
      </c>
      <c r="BY55" s="1405" t="s">
        <v>35</v>
      </c>
      <c r="BZ55" s="1133" t="s">
        <v>35</v>
      </c>
      <c r="CA55" s="1133" t="s">
        <v>35</v>
      </c>
      <c r="CB55" s="1133" t="s">
        <v>35</v>
      </c>
      <c r="CC55" s="1133" t="s">
        <v>35</v>
      </c>
      <c r="CD55" s="1133" t="s">
        <v>35</v>
      </c>
      <c r="CE55" s="1133" t="s">
        <v>35</v>
      </c>
      <c r="CF55" s="1133" t="s">
        <v>35</v>
      </c>
      <c r="CG55" s="1133" t="s">
        <v>35</v>
      </c>
      <c r="CH55" s="1133" t="s">
        <v>35</v>
      </c>
      <c r="CI55" s="1133" t="s">
        <v>35</v>
      </c>
      <c r="CJ55" s="1478"/>
      <c r="CK55" s="1478"/>
      <c r="CL55" s="1478"/>
      <c r="CM55" s="1478"/>
      <c r="CN55" s="1478"/>
      <c r="CO55" s="1478"/>
      <c r="CP55" s="1478"/>
      <c r="CQ55" s="1478"/>
      <c r="CR55" s="1478"/>
      <c r="CS55" s="1478"/>
      <c r="CT55" s="1478"/>
      <c r="CU55" s="1478"/>
      <c r="CV55" s="1478"/>
      <c r="CW55" s="1478"/>
      <c r="CX55" s="1478"/>
      <c r="CY55" s="1478"/>
      <c r="CZ55" s="1478"/>
    </row>
    <row r="56" s="398" customFormat="true" ht="15" customHeight="true" x14ac:dyDescent="0.2">
      <c r="A56" s="132"/>
      <c r="B56" s="185"/>
      <c r="C56" s="1735" t="s">
        <v>114</v>
      </c>
      <c r="D56" s="1736"/>
      <c r="E56" s="1736"/>
      <c r="F56" s="1736"/>
      <c r="G56" s="1737"/>
      <c r="H56" s="1891" t="s">
        <v>38</v>
      </c>
      <c r="I56" s="1892"/>
      <c r="J56" s="1892"/>
      <c r="K56" s="1892"/>
      <c r="L56" s="1893"/>
      <c r="M56" s="1894" t="s">
        <v>37</v>
      </c>
      <c r="N56" s="1892"/>
      <c r="O56" s="1892"/>
      <c r="P56" s="1892"/>
      <c r="Q56" s="1893"/>
      <c r="R56" s="1510" t="s">
        <v>138</v>
      </c>
      <c r="S56" s="1518"/>
      <c r="T56" s="1518"/>
      <c r="U56" s="1518"/>
      <c r="V56" s="1518"/>
      <c r="W56" s="1518"/>
      <c r="X56" s="1518"/>
      <c r="Y56" s="1518"/>
      <c r="Z56" s="1518"/>
      <c r="AA56" s="1518"/>
      <c r="AB56" s="1518"/>
      <c r="AC56" s="1518"/>
      <c r="AD56" s="1518"/>
      <c r="AE56" s="1518"/>
      <c r="AF56" s="1518"/>
      <c r="AG56" s="1518"/>
      <c r="AH56" s="1518"/>
      <c r="AI56" s="1519"/>
      <c r="AJ56" s="557"/>
      <c r="AK56" s="557"/>
      <c r="AL56" s="557"/>
      <c r="AM56" s="557"/>
      <c r="AN56" s="557"/>
      <c r="AO56" s="557"/>
      <c r="AP56" s="557"/>
      <c r="AQ56" s="557"/>
      <c r="AR56" s="557"/>
      <c r="AS56" s="557"/>
      <c r="AT56" s="557"/>
      <c r="AU56" s="557"/>
      <c r="AV56" s="557"/>
      <c r="AW56" s="557"/>
      <c r="AX56" s="557"/>
      <c r="AY56" s="557"/>
      <c r="AZ56" s="216"/>
      <c r="BA56" s="217" t="s">
        <v>128</v>
      </c>
      <c r="BB56" s="115" t="s">
        <v>95</v>
      </c>
      <c r="BC56" s="1787" t="s">
        <v>114</v>
      </c>
      <c r="BD56" s="1788"/>
      <c r="BE56" s="1788"/>
      <c r="BF56" s="1788"/>
      <c r="BG56" s="1789"/>
      <c r="BH56" s="1790" t="s">
        <v>38</v>
      </c>
      <c r="BI56" s="1788"/>
      <c r="BJ56" s="1788"/>
      <c r="BK56" s="1788"/>
      <c r="BL56" s="1789"/>
      <c r="BM56" s="1790" t="s">
        <v>37</v>
      </c>
      <c r="BN56" s="1788"/>
      <c r="BO56" s="1788"/>
      <c r="BP56" s="1788"/>
      <c r="BQ56" s="1791"/>
      <c r="BR56" s="1398" t="s">
        <v>138</v>
      </c>
      <c r="BS56" s="296"/>
      <c r="BT56" s="296"/>
      <c r="BU56" s="296"/>
      <c r="BV56" s="296"/>
      <c r="BW56" s="296"/>
      <c r="BX56" s="296"/>
      <c r="BY56" s="297"/>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398" customFormat="true" ht="24" x14ac:dyDescent="0.2">
      <c r="A57" s="186" t="s">
        <v>69</v>
      </c>
      <c r="B57" s="244"/>
      <c r="C57" s="274" t="s">
        <v>0</v>
      </c>
      <c r="D57" s="275" t="s">
        <v>1</v>
      </c>
      <c r="E57" s="275" t="s">
        <v>2</v>
      </c>
      <c r="F57" s="275" t="s">
        <v>3</v>
      </c>
      <c r="G57" s="276" t="s">
        <v>4</v>
      </c>
      <c r="H57" s="1176" t="s">
        <v>0</v>
      </c>
      <c r="I57" s="1140" t="s">
        <v>1</v>
      </c>
      <c r="J57" s="1140" t="s">
        <v>2</v>
      </c>
      <c r="K57" s="1140" t="s">
        <v>3</v>
      </c>
      <c r="L57" s="1141" t="s">
        <v>4</v>
      </c>
      <c r="M57" s="1166" t="s">
        <v>0</v>
      </c>
      <c r="N57" s="1140" t="s">
        <v>1</v>
      </c>
      <c r="O57" s="1140" t="s">
        <v>2</v>
      </c>
      <c r="P57" s="1140" t="s">
        <v>3</v>
      </c>
      <c r="Q57" s="1186" t="s">
        <v>4</v>
      </c>
      <c r="R57" s="1176" t="s">
        <v>147</v>
      </c>
      <c r="S57" s="1140" t="s">
        <v>272</v>
      </c>
      <c r="T57" s="1140" t="s">
        <v>273</v>
      </c>
      <c r="U57" s="1140" t="s">
        <v>148</v>
      </c>
      <c r="V57" s="1140" t="s">
        <v>149</v>
      </c>
      <c r="W57" s="1140" t="s">
        <v>150</v>
      </c>
      <c r="X57" s="1140" t="s">
        <v>151</v>
      </c>
      <c r="Y57" s="1140" t="s">
        <v>274</v>
      </c>
      <c r="Z57" s="1140" t="s">
        <v>153</v>
      </c>
      <c r="AA57" s="1140" t="s">
        <v>154</v>
      </c>
      <c r="AB57" s="1140" t="s">
        <v>155</v>
      </c>
      <c r="AC57" s="1140" t="s">
        <v>156</v>
      </c>
      <c r="AD57" s="1140" t="s">
        <v>157</v>
      </c>
      <c r="AE57" s="1140" t="s">
        <v>275</v>
      </c>
      <c r="AF57" s="1140" t="s">
        <v>159</v>
      </c>
      <c r="AG57" s="1140" t="s">
        <v>276</v>
      </c>
      <c r="AH57" s="1140" t="s">
        <v>277</v>
      </c>
      <c r="AI57" s="1142" t="s">
        <v>278</v>
      </c>
      <c r="AJ57" s="557"/>
      <c r="AK57" s="557"/>
      <c r="AL57" s="557"/>
      <c r="AM57" s="557"/>
      <c r="AN57" s="557"/>
      <c r="AO57" s="557"/>
      <c r="AP57" s="557"/>
      <c r="AQ57" s="557"/>
      <c r="AR57" s="557"/>
      <c r="AS57" s="557"/>
      <c r="AT57" s="557"/>
      <c r="AU57" s="557"/>
      <c r="AV57" s="557"/>
      <c r="AW57" s="557"/>
      <c r="AX57" s="557"/>
      <c r="AY57" s="557"/>
      <c r="AZ57" s="216"/>
      <c r="BA57" s="196" t="s">
        <v>119</v>
      </c>
      <c r="BB57" s="195"/>
      <c r="BC57" s="318" t="s">
        <v>0</v>
      </c>
      <c r="BD57" s="170" t="s">
        <v>1</v>
      </c>
      <c r="BE57" s="170" t="s">
        <v>2</v>
      </c>
      <c r="BF57" s="170" t="s">
        <v>3</v>
      </c>
      <c r="BG57" s="319" t="s">
        <v>4</v>
      </c>
      <c r="BH57" s="328" t="s">
        <v>0</v>
      </c>
      <c r="BI57" s="170" t="s">
        <v>1</v>
      </c>
      <c r="BJ57" s="170" t="s">
        <v>2</v>
      </c>
      <c r="BK57" s="170" t="s">
        <v>3</v>
      </c>
      <c r="BL57" s="319" t="s">
        <v>4</v>
      </c>
      <c r="BM57" s="328" t="s">
        <v>0</v>
      </c>
      <c r="BN57" s="170" t="s">
        <v>1</v>
      </c>
      <c r="BO57" s="170" t="s">
        <v>2</v>
      </c>
      <c r="BP57" s="170" t="s">
        <v>3</v>
      </c>
      <c r="BQ57" s="319" t="s">
        <v>4</v>
      </c>
      <c r="BR57" s="328" t="s">
        <v>147</v>
      </c>
      <c r="BS57" s="170" t="s">
        <v>272</v>
      </c>
      <c r="BT57" s="170" t="s">
        <v>273</v>
      </c>
      <c r="BU57" s="170" t="s">
        <v>148</v>
      </c>
      <c r="BV57" s="170" t="s">
        <v>149</v>
      </c>
      <c r="BW57" s="170" t="s">
        <v>150</v>
      </c>
      <c r="BX57" s="170" t="s">
        <v>151</v>
      </c>
      <c r="BY57" s="171" t="s">
        <v>274</v>
      </c>
      <c r="BZ57" s="171" t="s">
        <v>153</v>
      </c>
      <c r="CA57" s="171" t="s">
        <v>154</v>
      </c>
      <c r="CB57" s="171" t="s">
        <v>155</v>
      </c>
      <c r="CC57" s="171" t="s">
        <v>156</v>
      </c>
      <c r="CD57" s="171" t="s">
        <v>157</v>
      </c>
      <c r="CE57" s="171" t="s">
        <v>275</v>
      </c>
      <c r="CF57" s="171" t="s">
        <v>159</v>
      </c>
      <c r="CG57" s="171" t="s">
        <v>276</v>
      </c>
      <c r="CH57" s="171" t="s">
        <v>277</v>
      </c>
      <c r="CI57" s="171" t="s">
        <v>278</v>
      </c>
      <c r="CJ57" s="1479"/>
      <c r="CK57" s="1479"/>
      <c r="CL57" s="1479"/>
      <c r="CM57" s="1479"/>
      <c r="CN57" s="1479"/>
      <c r="CO57" s="1479"/>
      <c r="CP57" s="1479"/>
      <c r="CQ57" s="1479"/>
      <c r="CR57" s="1479"/>
      <c r="CS57" s="1479"/>
      <c r="CT57" s="1479"/>
      <c r="CU57" s="1479"/>
      <c r="CV57" s="1479"/>
      <c r="CW57" s="1479"/>
      <c r="CX57" s="1479"/>
      <c r="CY57" s="1479"/>
      <c r="CZ57" s="1479"/>
    </row>
    <row r="58" s="398" customFormat="true" ht="15" customHeight="true" x14ac:dyDescent="0.2">
      <c r="A58" s="1900" t="s">
        <v>163</v>
      </c>
      <c r="B58" s="1365" t="s">
        <v>164</v>
      </c>
      <c r="C58" s="1245">
        <v>0.18657741294038593</v>
      </c>
      <c r="D58" s="1246">
        <v>0.62058867788179795</v>
      </c>
      <c r="E58" s="1246">
        <v>3.4275524514823719</v>
      </c>
      <c r="F58" s="1246">
        <v>13.115976765404536</v>
      </c>
      <c r="G58" s="1247">
        <v>33.492017601949904</v>
      </c>
      <c r="H58" s="1248">
        <v>2.7774492542262901</v>
      </c>
      <c r="I58" s="1246">
        <v>8.7203432796596196</v>
      </c>
      <c r="J58" s="1246">
        <v>12.193831856499706</v>
      </c>
      <c r="K58" s="1246">
        <v>26.566982771664787</v>
      </c>
      <c r="L58" s="1249">
        <v>48.534110967148948</v>
      </c>
      <c r="M58" s="1250">
        <v>0</v>
      </c>
      <c r="N58" s="1246">
        <v>6.8843719116219407E-2</v>
      </c>
      <c r="O58" s="1246">
        <v>0.67139350213950899</v>
      </c>
      <c r="P58" s="1246">
        <v>7.5014743633365022</v>
      </c>
      <c r="Q58" s="1247">
        <v>21.251076670040312</v>
      </c>
      <c r="R58" s="1248">
        <v>5.7504090585215817</v>
      </c>
      <c r="S58" s="1246">
        <v>1.3812703630218477</v>
      </c>
      <c r="T58" s="1246">
        <v>1.7078608574340266</v>
      </c>
      <c r="U58" s="1246">
        <v>1.838347482221887</v>
      </c>
      <c r="V58" s="1246">
        <v>18.13649926227388</v>
      </c>
      <c r="W58" s="1246">
        <v>2.9048479668797254</v>
      </c>
      <c r="X58" s="1246">
        <v>22.286227945901469</v>
      </c>
      <c r="Y58" s="1246">
        <v>2.5988458234279905</v>
      </c>
      <c r="Z58" s="1246">
        <v>1.9568544123248721</v>
      </c>
      <c r="AA58" s="1246">
        <v>12.689717502525246</v>
      </c>
      <c r="AB58" s="1246">
        <v>7.31273848211654</v>
      </c>
      <c r="AC58" s="1246">
        <v>40.297994371181069</v>
      </c>
      <c r="AD58" s="1246">
        <v>4.9627657123992321</v>
      </c>
      <c r="AE58" s="1246">
        <v>4.3164726236501778</v>
      </c>
      <c r="AF58" s="1246">
        <v>0.99722986215093956</v>
      </c>
      <c r="AG58" s="1246">
        <v>8.0541475618264364</v>
      </c>
      <c r="AH58" s="1246">
        <v>7.5067838800614031E-2</v>
      </c>
      <c r="AI58" s="1532">
        <v>8.3603912917785337</v>
      </c>
      <c r="AJ58" s="557"/>
      <c r="AK58" s="557"/>
      <c r="AL58" s="557"/>
      <c r="AM58" s="557"/>
      <c r="AN58" s="557"/>
      <c r="AO58" s="557"/>
      <c r="AP58" s="557"/>
      <c r="AQ58" s="557"/>
      <c r="AR58" s="557"/>
      <c r="AS58" s="557"/>
      <c r="AT58" s="557"/>
      <c r="AU58" s="557"/>
      <c r="AV58" s="557"/>
      <c r="AW58" s="557"/>
      <c r="AX58" s="557"/>
      <c r="AY58" s="557"/>
      <c r="AZ58" s="216"/>
      <c r="BA58" s="236"/>
      <c r="BB58" s="153"/>
      <c r="BC58" s="320"/>
      <c r="BD58" s="300"/>
      <c r="BE58" s="300"/>
      <c r="BF58" s="300"/>
      <c r="BG58" s="321"/>
      <c r="BH58" s="329"/>
      <c r="BI58" s="300"/>
      <c r="BJ58" s="300"/>
      <c r="BK58" s="300"/>
      <c r="BL58" s="321"/>
      <c r="BM58" s="329"/>
      <c r="BN58" s="300"/>
      <c r="BO58" s="300"/>
      <c r="BP58" s="300"/>
      <c r="BQ58" s="321"/>
      <c r="BR58" s="329"/>
      <c r="BS58" s="300"/>
      <c r="BT58" s="300"/>
      <c r="BU58" s="300"/>
      <c r="BV58" s="300"/>
      <c r="BW58" s="300"/>
      <c r="BX58" s="300"/>
      <c r="BY58" s="301"/>
      <c r="BZ58" s="301"/>
      <c r="CA58" s="301"/>
      <c r="CB58" s="301"/>
      <c r="CC58" s="301"/>
      <c r="CD58" s="301"/>
      <c r="CE58" s="301"/>
      <c r="CF58" s="301"/>
      <c r="CG58" s="301"/>
      <c r="CH58" s="301"/>
      <c r="CI58" s="301"/>
      <c r="CJ58" s="1480"/>
      <c r="CK58" s="1480"/>
      <c r="CL58" s="1480"/>
      <c r="CM58" s="1480"/>
      <c r="CN58" s="1480"/>
      <c r="CO58" s="1480"/>
      <c r="CP58" s="1480"/>
      <c r="CQ58" s="1480"/>
      <c r="CR58" s="1480"/>
      <c r="CS58" s="1480"/>
      <c r="CT58" s="1480"/>
      <c r="CU58" s="1480"/>
      <c r="CV58" s="1480"/>
      <c r="CW58" s="1480"/>
      <c r="CX58" s="1480"/>
      <c r="CY58" s="1480"/>
      <c r="CZ58" s="1480"/>
    </row>
    <row r="59" s="398" customFormat="true" ht="15" customHeight="true" x14ac:dyDescent="0.2">
      <c r="A59" s="1901"/>
      <c r="B59" s="1366" t="s">
        <v>165</v>
      </c>
      <c r="C59" s="1251">
        <v>0.11137620083628269</v>
      </c>
      <c r="D59" s="1252">
        <v>3.2375223416889503</v>
      </c>
      <c r="E59" s="1252">
        <v>25.664342881208619</v>
      </c>
      <c r="F59" s="1252">
        <v>51.261951884731296</v>
      </c>
      <c r="G59" s="1253">
        <v>53.43658566068499</v>
      </c>
      <c r="H59" s="1254">
        <v>6.9663818565451034</v>
      </c>
      <c r="I59" s="1252">
        <v>29.644868970765593</v>
      </c>
      <c r="J59" s="1252">
        <v>51.872595705235746</v>
      </c>
      <c r="K59" s="1252">
        <v>56.710700018515979</v>
      </c>
      <c r="L59" s="1255">
        <v>43.057539666088729</v>
      </c>
      <c r="M59" s="1256">
        <v>4.475015876273053E-2</v>
      </c>
      <c r="N59" s="1252">
        <v>0.79344929048626667</v>
      </c>
      <c r="O59" s="1252">
        <v>8.8169608396835191</v>
      </c>
      <c r="P59" s="1252">
        <v>37.13550287293306</v>
      </c>
      <c r="Q59" s="1253">
        <v>62.63645254172544</v>
      </c>
      <c r="R59" s="1254">
        <v>31.005656030300539</v>
      </c>
      <c r="S59" s="1252">
        <v>1.2585247439733549</v>
      </c>
      <c r="T59" s="1252">
        <v>4.8706432480153765</v>
      </c>
      <c r="U59" s="1252">
        <v>4.3276165794045971</v>
      </c>
      <c r="V59" s="1252">
        <v>62.716315086936739</v>
      </c>
      <c r="W59" s="1252">
        <v>25.321214217253225</v>
      </c>
      <c r="X59" s="1252">
        <v>57.285471843600618</v>
      </c>
      <c r="Y59" s="1252">
        <v>0.19313990071446471</v>
      </c>
      <c r="Z59" s="1252">
        <v>10.280292481895142</v>
      </c>
      <c r="AA59" s="1252">
        <v>59.16864460909035</v>
      </c>
      <c r="AB59" s="1252">
        <v>4.7836782277754004</v>
      </c>
      <c r="AC59" s="1252">
        <v>33.821143081720926</v>
      </c>
      <c r="AD59" s="1252">
        <v>31.876548123164707</v>
      </c>
      <c r="AE59" s="1252">
        <v>0.40285457655313645</v>
      </c>
      <c r="AF59" s="1252">
        <v>1.2211021966383178</v>
      </c>
      <c r="AG59" s="1252">
        <v>7.1527173842050855</v>
      </c>
      <c r="AH59" s="1252">
        <v>0.2493129401226841</v>
      </c>
      <c r="AI59" s="1533">
        <v>15.560227717653669</v>
      </c>
      <c r="AJ59" s="557"/>
      <c r="AK59" s="557"/>
      <c r="AL59" s="557"/>
      <c r="AM59" s="557"/>
      <c r="AN59" s="557"/>
      <c r="AO59" s="557"/>
      <c r="AP59" s="557"/>
      <c r="AQ59" s="557"/>
      <c r="AR59" s="557"/>
      <c r="AS59" s="557"/>
      <c r="AT59" s="557"/>
      <c r="AU59" s="557"/>
      <c r="AV59" s="557"/>
      <c r="AW59" s="557"/>
      <c r="AX59" s="557"/>
      <c r="AY59" s="557"/>
      <c r="AZ59" s="216"/>
      <c r="BA59" s="237"/>
      <c r="BB59" s="154"/>
      <c r="BC59" s="322"/>
      <c r="BD59" s="302"/>
      <c r="BE59" s="302"/>
      <c r="BF59" s="302"/>
      <c r="BG59" s="323"/>
      <c r="BH59" s="330"/>
      <c r="BI59" s="302"/>
      <c r="BJ59" s="302"/>
      <c r="BK59" s="302"/>
      <c r="BL59" s="323"/>
      <c r="BM59" s="330"/>
      <c r="BN59" s="302"/>
      <c r="BO59" s="302"/>
      <c r="BP59" s="302"/>
      <c r="BQ59" s="323"/>
      <c r="BR59" s="330"/>
      <c r="BS59" s="302"/>
      <c r="BT59" s="302"/>
      <c r="BU59" s="302"/>
      <c r="BV59" s="302"/>
      <c r="BW59" s="302"/>
      <c r="BX59" s="302"/>
      <c r="BY59" s="303"/>
      <c r="BZ59" s="303"/>
      <c r="CA59" s="303"/>
      <c r="CB59" s="303"/>
      <c r="CC59" s="303"/>
      <c r="CD59" s="303"/>
      <c r="CE59" s="303"/>
      <c r="CF59" s="303"/>
      <c r="CG59" s="303"/>
      <c r="CH59" s="303"/>
      <c r="CI59" s="303"/>
      <c r="CJ59" s="1481"/>
      <c r="CK59" s="1481"/>
      <c r="CL59" s="1481"/>
      <c r="CM59" s="1481"/>
      <c r="CN59" s="1481"/>
      <c r="CO59" s="1481"/>
      <c r="CP59" s="1481"/>
      <c r="CQ59" s="1481"/>
      <c r="CR59" s="1481"/>
      <c r="CS59" s="1481"/>
      <c r="CT59" s="1481"/>
      <c r="CU59" s="1481"/>
      <c r="CV59" s="1481"/>
      <c r="CW59" s="1481"/>
      <c r="CX59" s="1481"/>
      <c r="CY59" s="1481"/>
      <c r="CZ59" s="1481"/>
    </row>
    <row r="60" s="398" customFormat="true" ht="15" customHeight="true" x14ac:dyDescent="0.2">
      <c r="A60" s="1901"/>
      <c r="B60" s="1366" t="s">
        <v>279</v>
      </c>
      <c r="C60" s="1251">
        <v>0.27929831595175281</v>
      </c>
      <c r="D60" s="1252">
        <v>1.2401879935753934</v>
      </c>
      <c r="E60" s="1252">
        <v>6.8985355087810314</v>
      </c>
      <c r="F60" s="1252">
        <v>4.5587485727250163</v>
      </c>
      <c r="G60" s="1253">
        <v>1.5638817308171209</v>
      </c>
      <c r="H60" s="1254">
        <v>9.4707887949080263</v>
      </c>
      <c r="I60" s="1252">
        <v>6.8237577419769879</v>
      </c>
      <c r="J60" s="1252">
        <v>4.5214001292027231</v>
      </c>
      <c r="K60" s="1252">
        <v>2.0814669643605304</v>
      </c>
      <c r="L60" s="1255">
        <v>0.81158426009320039</v>
      </c>
      <c r="M60" s="1256">
        <v>0.32467630565158528</v>
      </c>
      <c r="N60" s="1252">
        <v>0.29096864066515005</v>
      </c>
      <c r="O60" s="1252">
        <v>1.1925796957182282</v>
      </c>
      <c r="P60" s="1252">
        <v>6.1490945175232348</v>
      </c>
      <c r="Q60" s="1253">
        <v>2.4990383649812347</v>
      </c>
      <c r="R60" s="1254">
        <v>6.0176484425337451</v>
      </c>
      <c r="S60" s="1252">
        <v>0.65610935470802445</v>
      </c>
      <c r="T60" s="1252">
        <v>1.4660683138292023</v>
      </c>
      <c r="U60" s="1252">
        <v>0.24563556786032612</v>
      </c>
      <c r="V60" s="1252">
        <v>5.2807130129950135</v>
      </c>
      <c r="W60" s="1252">
        <v>6.22691183188432</v>
      </c>
      <c r="X60" s="1252">
        <v>2.4280133599015845</v>
      </c>
      <c r="Y60" s="1252">
        <v>0.62316446904510858</v>
      </c>
      <c r="Z60" s="1252">
        <v>3.9665725277891251</v>
      </c>
      <c r="AA60" s="1252">
        <v>1.3938108575655359</v>
      </c>
      <c r="AB60" s="1252">
        <v>1.4229376178911477</v>
      </c>
      <c r="AC60" s="1252">
        <v>2.8963490502133205</v>
      </c>
      <c r="AD60" s="1252">
        <v>9.1787824439759671</v>
      </c>
      <c r="AE60" s="1252">
        <v>0.72448199614935693</v>
      </c>
      <c r="AF60" s="1252">
        <v>0.6406180927185029</v>
      </c>
      <c r="AG60" s="1252">
        <v>1.8496129810812303</v>
      </c>
      <c r="AH60" s="1252">
        <v>0</v>
      </c>
      <c r="AI60" s="1533">
        <v>3.1496726960848438</v>
      </c>
      <c r="AJ60" s="557"/>
      <c r="AK60" s="557"/>
      <c r="AL60" s="557"/>
      <c r="AM60" s="557"/>
      <c r="AN60" s="557"/>
      <c r="AO60" s="557"/>
      <c r="AP60" s="557"/>
      <c r="AQ60" s="557"/>
      <c r="AR60" s="557"/>
      <c r="AS60" s="557"/>
      <c r="AT60" s="557"/>
      <c r="AU60" s="557"/>
      <c r="AV60" s="557"/>
      <c r="AW60" s="557"/>
      <c r="AX60" s="557"/>
      <c r="AY60" s="557"/>
      <c r="AZ60" s="216"/>
      <c r="BA60" s="237"/>
      <c r="BB60" s="154"/>
      <c r="BC60" s="322"/>
      <c r="BD60" s="302"/>
      <c r="BE60" s="302"/>
      <c r="BF60" s="302"/>
      <c r="BG60" s="323"/>
      <c r="BH60" s="330"/>
      <c r="BI60" s="302"/>
      <c r="BJ60" s="302"/>
      <c r="BK60" s="302"/>
      <c r="BL60" s="323"/>
      <c r="BM60" s="330"/>
      <c r="BN60" s="302"/>
      <c r="BO60" s="302"/>
      <c r="BP60" s="302"/>
      <c r="BQ60" s="323"/>
      <c r="BR60" s="330"/>
      <c r="BS60" s="302"/>
      <c r="BT60" s="302"/>
      <c r="BU60" s="302"/>
      <c r="BV60" s="302"/>
      <c r="BW60" s="302"/>
      <c r="BX60" s="302"/>
      <c r="BY60" s="303"/>
      <c r="BZ60" s="303"/>
      <c r="CA60" s="303"/>
      <c r="CB60" s="303"/>
      <c r="CC60" s="303"/>
      <c r="CD60" s="303"/>
      <c r="CE60" s="303"/>
      <c r="CF60" s="303"/>
      <c r="CG60" s="303"/>
      <c r="CH60" s="303"/>
      <c r="CI60" s="303"/>
      <c r="CJ60" s="1481"/>
      <c r="CK60" s="1481"/>
      <c r="CL60" s="1481"/>
      <c r="CM60" s="1481"/>
      <c r="CN60" s="1481"/>
      <c r="CO60" s="1481"/>
      <c r="CP60" s="1481"/>
      <c r="CQ60" s="1481"/>
      <c r="CR60" s="1481"/>
      <c r="CS60" s="1481"/>
      <c r="CT60" s="1481"/>
      <c r="CU60" s="1481"/>
      <c r="CV60" s="1481"/>
      <c r="CW60" s="1481"/>
      <c r="CX60" s="1481"/>
      <c r="CY60" s="1481"/>
      <c r="CZ60" s="1481"/>
    </row>
    <row r="61" s="398" customFormat="true" ht="15" customHeight="true" x14ac:dyDescent="0.2">
      <c r="A61" s="1901"/>
      <c r="B61" s="1366" t="s">
        <v>166</v>
      </c>
      <c r="C61" s="1251">
        <v>0.93482056141599934</v>
      </c>
      <c r="D61" s="1252">
        <v>5.0005534166335952</v>
      </c>
      <c r="E61" s="1252">
        <v>3.9614406887630826</v>
      </c>
      <c r="F61" s="1252">
        <v>2.1731340158283841</v>
      </c>
      <c r="G61" s="1253">
        <v>0.87056752049741948</v>
      </c>
      <c r="H61" s="1254">
        <v>7.4927739870172694</v>
      </c>
      <c r="I61" s="1252">
        <v>4.9719889748660986</v>
      </c>
      <c r="J61" s="1252">
        <v>2.0090748975173853</v>
      </c>
      <c r="K61" s="1252">
        <v>1.0726489524266343</v>
      </c>
      <c r="L61" s="1255">
        <v>0.91352089010032522</v>
      </c>
      <c r="M61" s="1256">
        <v>0.52208858952248305</v>
      </c>
      <c r="N61" s="1252">
        <v>2.9061173482507661</v>
      </c>
      <c r="O61" s="1252">
        <v>5.1059655442298739</v>
      </c>
      <c r="P61" s="1252">
        <v>2.4072360179459098</v>
      </c>
      <c r="Q61" s="1253">
        <v>0.42752973142834838</v>
      </c>
      <c r="R61" s="1254">
        <v>0.70889577785385649</v>
      </c>
      <c r="S61" s="1252">
        <v>1.4740923043331455</v>
      </c>
      <c r="T61" s="1252">
        <v>1.2252999846435864</v>
      </c>
      <c r="U61" s="1252">
        <v>13.549454691639335</v>
      </c>
      <c r="V61" s="1252">
        <v>0.15069901197869048</v>
      </c>
      <c r="W61" s="1252">
        <v>9.8510721256658584</v>
      </c>
      <c r="X61" s="1252">
        <v>0.84756719831842775</v>
      </c>
      <c r="Y61" s="1252">
        <v>6.4142502404085699E-2</v>
      </c>
      <c r="Z61" s="1252">
        <v>4.3932675121120299</v>
      </c>
      <c r="AA61" s="1252">
        <v>1.6215821964720858</v>
      </c>
      <c r="AB61" s="1252">
        <v>1.460652203907076</v>
      </c>
      <c r="AC61" s="1252">
        <v>0.83987375877079862</v>
      </c>
      <c r="AD61" s="1252">
        <v>5.5306786480832555</v>
      </c>
      <c r="AE61" s="1252">
        <v>2.7139581069692729</v>
      </c>
      <c r="AF61" s="1252">
        <v>0.27807843285721845</v>
      </c>
      <c r="AG61" s="1252">
        <v>5.0257471784986922</v>
      </c>
      <c r="AH61" s="1252">
        <v>0.89101589434407458</v>
      </c>
      <c r="AI61" s="1533">
        <v>4.493382329742583</v>
      </c>
      <c r="AJ61" s="557"/>
      <c r="AK61" s="557"/>
      <c r="AL61" s="557"/>
      <c r="AM61" s="557"/>
      <c r="AN61" s="557"/>
      <c r="AO61" s="557"/>
      <c r="AP61" s="557"/>
      <c r="AQ61" s="557"/>
      <c r="AR61" s="557"/>
      <c r="AS61" s="557"/>
      <c r="AT61" s="557"/>
      <c r="AU61" s="557"/>
      <c r="AV61" s="557"/>
      <c r="AW61" s="557"/>
      <c r="AX61" s="557"/>
      <c r="AY61" s="557"/>
      <c r="AZ61" s="216"/>
      <c r="BA61" s="237"/>
      <c r="BB61" s="154"/>
      <c r="BC61" s="322"/>
      <c r="BD61" s="302"/>
      <c r="BE61" s="302"/>
      <c r="BF61" s="302"/>
      <c r="BG61" s="323"/>
      <c r="BH61" s="330"/>
      <c r="BI61" s="302"/>
      <c r="BJ61" s="302"/>
      <c r="BK61" s="302"/>
      <c r="BL61" s="323"/>
      <c r="BM61" s="330"/>
      <c r="BN61" s="302"/>
      <c r="BO61" s="302"/>
      <c r="BP61" s="302"/>
      <c r="BQ61" s="323"/>
      <c r="BR61" s="330"/>
      <c r="BS61" s="302"/>
      <c r="BT61" s="302"/>
      <c r="BU61" s="302"/>
      <c r="BV61" s="302"/>
      <c r="BW61" s="302"/>
      <c r="BX61" s="302"/>
      <c r="BY61" s="303"/>
      <c r="BZ61" s="303"/>
      <c r="CA61" s="303"/>
      <c r="CB61" s="303"/>
      <c r="CC61" s="303"/>
      <c r="CD61" s="303"/>
      <c r="CE61" s="303"/>
      <c r="CF61" s="303"/>
      <c r="CG61" s="303"/>
      <c r="CH61" s="303"/>
      <c r="CI61" s="303"/>
      <c r="CJ61" s="1481"/>
      <c r="CK61" s="1481"/>
      <c r="CL61" s="1481"/>
      <c r="CM61" s="1481"/>
      <c r="CN61" s="1481"/>
      <c r="CO61" s="1481"/>
      <c r="CP61" s="1481"/>
      <c r="CQ61" s="1481"/>
      <c r="CR61" s="1481"/>
      <c r="CS61" s="1481"/>
      <c r="CT61" s="1481"/>
      <c r="CU61" s="1481"/>
      <c r="CV61" s="1481"/>
      <c r="CW61" s="1481"/>
      <c r="CX61" s="1481"/>
      <c r="CY61" s="1481"/>
      <c r="CZ61" s="1481"/>
    </row>
    <row r="62" s="398" customFormat="true" ht="15" customHeight="true" x14ac:dyDescent="0.2">
      <c r="A62" s="1901"/>
      <c r="B62" s="1366" t="s">
        <v>280</v>
      </c>
      <c r="C62" s="1251">
        <v>39.613833544774494</v>
      </c>
      <c r="D62" s="1252">
        <v>39.198445059130222</v>
      </c>
      <c r="E62" s="1252">
        <v>22.177400836211365</v>
      </c>
      <c r="F62" s="1252">
        <v>8.4992134862751652</v>
      </c>
      <c r="G62" s="1253">
        <v>2.6010771204746872</v>
      </c>
      <c r="H62" s="1254">
        <v>32.106987554571319</v>
      </c>
      <c r="I62" s="1252">
        <v>13.977177179919382</v>
      </c>
      <c r="J62" s="1252">
        <v>7.4376254034543825</v>
      </c>
      <c r="K62" s="1252">
        <v>2.7370865142421748</v>
      </c>
      <c r="L62" s="1255">
        <v>0.66371486377373989</v>
      </c>
      <c r="M62" s="1256">
        <v>40.768693015236131</v>
      </c>
      <c r="N62" s="1252">
        <v>37.396835271061676</v>
      </c>
      <c r="O62" s="1252">
        <v>37.048712831759524</v>
      </c>
      <c r="P62" s="1252">
        <v>16.631933514883993</v>
      </c>
      <c r="Q62" s="1253">
        <v>4.8070242973813846</v>
      </c>
      <c r="R62" s="1254">
        <v>27.690101951610846</v>
      </c>
      <c r="S62" s="1252">
        <v>33.351965933692959</v>
      </c>
      <c r="T62" s="1252">
        <v>35.665446186376393</v>
      </c>
      <c r="U62" s="1252">
        <v>6.3674483614463542</v>
      </c>
      <c r="V62" s="1252">
        <v>2.3446702036851548</v>
      </c>
      <c r="W62" s="1252">
        <v>7.267678630148561</v>
      </c>
      <c r="X62" s="1252">
        <v>3.9572248610281218</v>
      </c>
      <c r="Y62" s="1252">
        <v>38.874561376565282</v>
      </c>
      <c r="Z62" s="1252">
        <v>38.157051120527512</v>
      </c>
      <c r="AA62" s="1252">
        <v>17.855647996032769</v>
      </c>
      <c r="AB62" s="1252">
        <v>14.933337934822394</v>
      </c>
      <c r="AC62" s="1252">
        <v>8.8703969864180934</v>
      </c>
      <c r="AD62" s="1252">
        <v>35.967288151604677</v>
      </c>
      <c r="AE62" s="1252">
        <v>32.929567982407782</v>
      </c>
      <c r="AF62" s="1252">
        <v>49.505313347834289</v>
      </c>
      <c r="AG62" s="1252">
        <v>36.458955378124784</v>
      </c>
      <c r="AH62" s="1252">
        <v>83.311351216007523</v>
      </c>
      <c r="AI62" s="1533">
        <v>0.28879870464277424</v>
      </c>
      <c r="AJ62" s="557"/>
      <c r="AK62" s="557"/>
      <c r="AL62" s="557"/>
      <c r="AM62" s="557"/>
      <c r="AN62" s="557"/>
      <c r="AO62" s="557"/>
      <c r="AP62" s="557"/>
      <c r="AQ62" s="557"/>
      <c r="AR62" s="557"/>
      <c r="AS62" s="557"/>
      <c r="AT62" s="557"/>
      <c r="AU62" s="557"/>
      <c r="AV62" s="557"/>
      <c r="AW62" s="557"/>
      <c r="AX62" s="557"/>
      <c r="AY62" s="557"/>
      <c r="AZ62" s="216"/>
      <c r="BA62" s="237"/>
      <c r="BB62" s="154"/>
      <c r="BC62" s="322"/>
      <c r="BD62" s="302"/>
      <c r="BE62" s="302"/>
      <c r="BF62" s="302"/>
      <c r="BG62" s="323"/>
      <c r="BH62" s="330"/>
      <c r="BI62" s="302"/>
      <c r="BJ62" s="302"/>
      <c r="BK62" s="302"/>
      <c r="BL62" s="323"/>
      <c r="BM62" s="330"/>
      <c r="BN62" s="302"/>
      <c r="BO62" s="302"/>
      <c r="BP62" s="302"/>
      <c r="BQ62" s="323"/>
      <c r="BR62" s="330"/>
      <c r="BS62" s="302"/>
      <c r="BT62" s="302"/>
      <c r="BU62" s="302"/>
      <c r="BV62" s="302"/>
      <c r="BW62" s="302"/>
      <c r="BX62" s="302"/>
      <c r="BY62" s="303"/>
      <c r="BZ62" s="303"/>
      <c r="CA62" s="303"/>
      <c r="CB62" s="303"/>
      <c r="CC62" s="303"/>
      <c r="CD62" s="303"/>
      <c r="CE62" s="303"/>
      <c r="CF62" s="303"/>
      <c r="CG62" s="303"/>
      <c r="CH62" s="303"/>
      <c r="CI62" s="303"/>
      <c r="CJ62" s="1481"/>
      <c r="CK62" s="1481"/>
      <c r="CL62" s="1481"/>
      <c r="CM62" s="1481"/>
      <c r="CN62" s="1481"/>
      <c r="CO62" s="1481"/>
      <c r="CP62" s="1481"/>
      <c r="CQ62" s="1481"/>
      <c r="CR62" s="1481"/>
      <c r="CS62" s="1481"/>
      <c r="CT62" s="1481"/>
      <c r="CU62" s="1481"/>
      <c r="CV62" s="1481"/>
      <c r="CW62" s="1481"/>
      <c r="CX62" s="1481"/>
      <c r="CY62" s="1481"/>
      <c r="CZ62" s="1481"/>
    </row>
    <row r="63" s="398" customFormat="true" ht="15" customHeight="true" x14ac:dyDescent="0.2">
      <c r="A63" s="1901"/>
      <c r="B63" s="1366" t="s">
        <v>281</v>
      </c>
      <c r="C63" s="1251">
        <v>6.0824357655387029</v>
      </c>
      <c r="D63" s="1252">
        <v>4.8827850807337496</v>
      </c>
      <c r="E63" s="1252">
        <v>2.7783142027219001</v>
      </c>
      <c r="F63" s="1252">
        <v>1.5037848085249834</v>
      </c>
      <c r="G63" s="1253">
        <v>0.26507991152014215</v>
      </c>
      <c r="H63" s="1254">
        <v>3.164913502848548</v>
      </c>
      <c r="I63" s="1252">
        <v>2.2510494789232558</v>
      </c>
      <c r="J63" s="1252">
        <v>1.1715860309469959</v>
      </c>
      <c r="K63" s="1252">
        <v>0.18183936122955088</v>
      </c>
      <c r="L63" s="1255">
        <v>0.1092415749565447</v>
      </c>
      <c r="M63" s="1256">
        <v>5.5338491489369526</v>
      </c>
      <c r="N63" s="1252">
        <v>6.6677563913776634</v>
      </c>
      <c r="O63" s="1252">
        <v>4.0499827739815535</v>
      </c>
      <c r="P63" s="1252">
        <v>2.3782837547432205</v>
      </c>
      <c r="Q63" s="1253">
        <v>0.72883753973663834</v>
      </c>
      <c r="R63" s="1254">
        <v>0</v>
      </c>
      <c r="S63" s="1252">
        <v>11.102147491418974</v>
      </c>
      <c r="T63" s="1252">
        <v>0.13069866502864921</v>
      </c>
      <c r="U63" s="1252">
        <v>1.3806120226035894</v>
      </c>
      <c r="V63" s="1252">
        <v>0.19363053172890052</v>
      </c>
      <c r="W63" s="1252">
        <v>5.6392826513649359</v>
      </c>
      <c r="X63" s="1252">
        <v>0</v>
      </c>
      <c r="Y63" s="1252">
        <v>8.2849582735138316</v>
      </c>
      <c r="Z63" s="1252">
        <v>11.026294211395433</v>
      </c>
      <c r="AA63" s="1252">
        <v>1.0847404221971868</v>
      </c>
      <c r="AB63" s="1252">
        <v>2.9095876184402063</v>
      </c>
      <c r="AC63" s="1252">
        <v>1.5612028611368602</v>
      </c>
      <c r="AD63" s="1252">
        <v>0.96825188993978961</v>
      </c>
      <c r="AE63" s="1252">
        <v>5.2893915576966002</v>
      </c>
      <c r="AF63" s="1252">
        <v>7.4368200323947402</v>
      </c>
      <c r="AG63" s="1252">
        <v>8.9134842579841287</v>
      </c>
      <c r="AH63" s="1252">
        <v>1.5019888453772077</v>
      </c>
      <c r="AI63" s="1533">
        <v>0.53298682705294964</v>
      </c>
      <c r="AJ63" s="557"/>
      <c r="AK63" s="557"/>
      <c r="AL63" s="557"/>
      <c r="AM63" s="557"/>
      <c r="AN63" s="557"/>
      <c r="AO63" s="557"/>
      <c r="AP63" s="557"/>
      <c r="AQ63" s="557"/>
      <c r="AR63" s="557"/>
      <c r="AS63" s="557"/>
      <c r="AT63" s="557"/>
      <c r="AU63" s="557"/>
      <c r="AV63" s="557"/>
      <c r="AW63" s="557"/>
      <c r="AX63" s="557"/>
      <c r="AY63" s="557"/>
      <c r="AZ63" s="216"/>
      <c r="BA63" s="237"/>
      <c r="BB63" s="154"/>
      <c r="BC63" s="322"/>
      <c r="BD63" s="302"/>
      <c r="BE63" s="302"/>
      <c r="BF63" s="302"/>
      <c r="BG63" s="323"/>
      <c r="BH63" s="330"/>
      <c r="BI63" s="302"/>
      <c r="BJ63" s="302"/>
      <c r="BK63" s="302"/>
      <c r="BL63" s="323"/>
      <c r="BM63" s="330"/>
      <c r="BN63" s="302"/>
      <c r="BO63" s="302"/>
      <c r="BP63" s="302"/>
      <c r="BQ63" s="323"/>
      <c r="BR63" s="330"/>
      <c r="BS63" s="302"/>
      <c r="BT63" s="302"/>
      <c r="BU63" s="302"/>
      <c r="BV63" s="302"/>
      <c r="BW63" s="302"/>
      <c r="BX63" s="302"/>
      <c r="BY63" s="303"/>
      <c r="BZ63" s="303"/>
      <c r="CA63" s="303"/>
      <c r="CB63" s="303"/>
      <c r="CC63" s="303"/>
      <c r="CD63" s="303"/>
      <c r="CE63" s="303"/>
      <c r="CF63" s="303"/>
      <c r="CG63" s="303"/>
      <c r="CH63" s="303"/>
      <c r="CI63" s="303"/>
      <c r="CJ63" s="1481"/>
      <c r="CK63" s="1481"/>
      <c r="CL63" s="1481"/>
      <c r="CM63" s="1481"/>
      <c r="CN63" s="1481"/>
      <c r="CO63" s="1481"/>
      <c r="CP63" s="1481"/>
      <c r="CQ63" s="1481"/>
      <c r="CR63" s="1481"/>
      <c r="CS63" s="1481"/>
      <c r="CT63" s="1481"/>
      <c r="CU63" s="1481"/>
      <c r="CV63" s="1481"/>
      <c r="CW63" s="1481"/>
      <c r="CX63" s="1481"/>
      <c r="CY63" s="1481"/>
      <c r="CZ63" s="1481"/>
    </row>
    <row r="64" s="398" customFormat="true" ht="15" customHeight="true" x14ac:dyDescent="0.2">
      <c r="A64" s="1901"/>
      <c r="B64" s="1366" t="s">
        <v>169</v>
      </c>
      <c r="C64" s="1251">
        <v>16.490733616672649</v>
      </c>
      <c r="D64" s="1252">
        <v>6.9613807328081281</v>
      </c>
      <c r="E64" s="1252">
        <v>2.2549933422408435</v>
      </c>
      <c r="F64" s="1252">
        <v>0.47974236481391158</v>
      </c>
      <c r="G64" s="1253">
        <v>0.15869526679152224</v>
      </c>
      <c r="H64" s="1254">
        <v>1.6976518901060076</v>
      </c>
      <c r="I64" s="1252">
        <v>1.8435612994659087</v>
      </c>
      <c r="J64" s="1252">
        <v>0.18609158307084145</v>
      </c>
      <c r="K64" s="1252">
        <v>0.20331138274530153</v>
      </c>
      <c r="L64" s="1255">
        <v>4.9316875581817916E-2</v>
      </c>
      <c r="M64" s="1256">
        <v>17.711094745267967</v>
      </c>
      <c r="N64" s="1252">
        <v>12.161068447864274</v>
      </c>
      <c r="O64" s="1252">
        <v>4.4459479725012612</v>
      </c>
      <c r="P64" s="1252">
        <v>1.8007284749171439</v>
      </c>
      <c r="Q64" s="1253">
        <v>0.19351816370236072</v>
      </c>
      <c r="R64" s="1254">
        <v>0.72018315662568966</v>
      </c>
      <c r="S64" s="1252">
        <v>12.290408765017666</v>
      </c>
      <c r="T64" s="1252">
        <v>0.37144361061195502</v>
      </c>
      <c r="U64" s="1252">
        <v>1.7459158483584158</v>
      </c>
      <c r="V64" s="1252">
        <v>7.072253778663519E-2</v>
      </c>
      <c r="W64" s="1252">
        <v>0.47376307516976568</v>
      </c>
      <c r="X64" s="1252">
        <v>0</v>
      </c>
      <c r="Y64" s="1252">
        <v>15.191689147583793</v>
      </c>
      <c r="Z64" s="1252">
        <v>6.0071347729778939</v>
      </c>
      <c r="AA64" s="1252">
        <v>9.3896122465496501E-2</v>
      </c>
      <c r="AB64" s="1252">
        <v>0.77141229849162818</v>
      </c>
      <c r="AC64" s="1252">
        <v>0.5541785065221182</v>
      </c>
      <c r="AD64" s="1252">
        <v>0</v>
      </c>
      <c r="AE64" s="1252">
        <v>24.642453638010419</v>
      </c>
      <c r="AF64" s="1252">
        <v>4.4133925560380955</v>
      </c>
      <c r="AG64" s="1252">
        <v>19.811522971244941</v>
      </c>
      <c r="AH64" s="1252">
        <v>6.3602169198605827</v>
      </c>
      <c r="AI64" s="1533">
        <v>4.9277848038292378</v>
      </c>
      <c r="AJ64" s="557"/>
      <c r="AK64" s="557"/>
      <c r="AL64" s="557"/>
      <c r="AM64" s="557"/>
      <c r="AN64" s="557"/>
      <c r="AO64" s="557"/>
      <c r="AP64" s="557"/>
      <c r="AQ64" s="557"/>
      <c r="AR64" s="557"/>
      <c r="AS64" s="557"/>
      <c r="AT64" s="557"/>
      <c r="AU64" s="557"/>
      <c r="AV64" s="557"/>
      <c r="AW64" s="557"/>
      <c r="AX64" s="557"/>
      <c r="AY64" s="557"/>
      <c r="AZ64" s="216"/>
      <c r="BA64" s="237"/>
      <c r="BB64" s="154"/>
      <c r="BC64" s="322"/>
      <c r="BD64" s="302"/>
      <c r="BE64" s="302"/>
      <c r="BF64" s="302"/>
      <c r="BG64" s="323"/>
      <c r="BH64" s="330"/>
      <c r="BI64" s="302"/>
      <c r="BJ64" s="302"/>
      <c r="BK64" s="302"/>
      <c r="BL64" s="323"/>
      <c r="BM64" s="330"/>
      <c r="BN64" s="302"/>
      <c r="BO64" s="302"/>
      <c r="BP64" s="302"/>
      <c r="BQ64" s="323"/>
      <c r="BR64" s="330"/>
      <c r="BS64" s="302"/>
      <c r="BT64" s="302"/>
      <c r="BU64" s="302"/>
      <c r="BV64" s="302"/>
      <c r="BW64" s="302"/>
      <c r="BX64" s="302"/>
      <c r="BY64" s="303"/>
      <c r="BZ64" s="303"/>
      <c r="CA64" s="303"/>
      <c r="CB64" s="303"/>
      <c r="CC64" s="303"/>
      <c r="CD64" s="303"/>
      <c r="CE64" s="303"/>
      <c r="CF64" s="303"/>
      <c r="CG64" s="303"/>
      <c r="CH64" s="303"/>
      <c r="CI64" s="303"/>
      <c r="CJ64" s="1481"/>
      <c r="CK64" s="1481"/>
      <c r="CL64" s="1481"/>
      <c r="CM64" s="1481"/>
      <c r="CN64" s="1481"/>
      <c r="CO64" s="1481"/>
      <c r="CP64" s="1481"/>
      <c r="CQ64" s="1481"/>
      <c r="CR64" s="1481"/>
      <c r="CS64" s="1481"/>
      <c r="CT64" s="1481"/>
      <c r="CU64" s="1481"/>
      <c r="CV64" s="1481"/>
      <c r="CW64" s="1481"/>
      <c r="CX64" s="1481"/>
      <c r="CY64" s="1481"/>
      <c r="CZ64" s="1481"/>
    </row>
    <row r="65" s="398" customFormat="true" ht="15" customHeight="true" x14ac:dyDescent="0.2">
      <c r="A65" s="1901"/>
      <c r="B65" s="1366" t="s">
        <v>170</v>
      </c>
      <c r="C65" s="1251">
        <v>0.16511253465919767</v>
      </c>
      <c r="D65" s="1252">
        <v>0.16636347414657315</v>
      </c>
      <c r="E65" s="1252">
        <v>0</v>
      </c>
      <c r="F65" s="1252">
        <v>1.6926355602684986E-2</v>
      </c>
      <c r="G65" s="1253">
        <v>0</v>
      </c>
      <c r="H65" s="1254">
        <v>0</v>
      </c>
      <c r="I65" s="1252">
        <v>0</v>
      </c>
      <c r="J65" s="1252">
        <v>0</v>
      </c>
      <c r="K65" s="1252">
        <v>0</v>
      </c>
      <c r="L65" s="1255">
        <v>0</v>
      </c>
      <c r="M65" s="1256">
        <v>0.20249847081930511</v>
      </c>
      <c r="N65" s="1252">
        <v>0.21960165396141457</v>
      </c>
      <c r="O65" s="1252">
        <v>5.7069733076513987E-2</v>
      </c>
      <c r="P65" s="1252">
        <v>0</v>
      </c>
      <c r="Q65" s="1253">
        <v>2.4461809057458012E-2</v>
      </c>
      <c r="R65" s="1254">
        <v>0.11504087775605412</v>
      </c>
      <c r="S65" s="1252">
        <v>1.3609513533924751</v>
      </c>
      <c r="T65" s="1252">
        <v>0</v>
      </c>
      <c r="U65" s="1252">
        <v>0</v>
      </c>
      <c r="V65" s="1252">
        <v>0</v>
      </c>
      <c r="W65" s="1252">
        <v>0</v>
      </c>
      <c r="X65" s="1252">
        <v>0</v>
      </c>
      <c r="Y65" s="1252">
        <v>0</v>
      </c>
      <c r="Z65" s="1252">
        <v>0</v>
      </c>
      <c r="AA65" s="1252">
        <v>0</v>
      </c>
      <c r="AB65" s="1252">
        <v>0</v>
      </c>
      <c r="AC65" s="1252">
        <v>0</v>
      </c>
      <c r="AD65" s="1252">
        <v>0.194873340472419</v>
      </c>
      <c r="AE65" s="1252">
        <v>0.18345697021316132</v>
      </c>
      <c r="AF65" s="1252">
        <v>0</v>
      </c>
      <c r="AG65" s="1252">
        <v>7.885102923239104E-2</v>
      </c>
      <c r="AH65" s="1252">
        <v>0</v>
      </c>
      <c r="AI65" s="1533">
        <v>0.35717296204638277</v>
      </c>
      <c r="AJ65" s="557"/>
      <c r="AK65" s="557"/>
      <c r="AL65" s="557"/>
      <c r="AM65" s="557"/>
      <c r="AN65" s="557"/>
      <c r="AO65" s="557"/>
      <c r="AP65" s="557"/>
      <c r="AQ65" s="557"/>
      <c r="AR65" s="557"/>
      <c r="AS65" s="557"/>
      <c r="AT65" s="557"/>
      <c r="AU65" s="557"/>
      <c r="AV65" s="557"/>
      <c r="AW65" s="557"/>
      <c r="AX65" s="557"/>
      <c r="AY65" s="557"/>
      <c r="AZ65" s="216"/>
      <c r="BA65" s="237"/>
      <c r="BB65" s="154"/>
      <c r="BC65" s="322"/>
      <c r="BD65" s="302"/>
      <c r="BE65" s="302"/>
      <c r="BF65" s="302"/>
      <c r="BG65" s="323"/>
      <c r="BH65" s="330"/>
      <c r="BI65" s="302"/>
      <c r="BJ65" s="302"/>
      <c r="BK65" s="302"/>
      <c r="BL65" s="323"/>
      <c r="BM65" s="330"/>
      <c r="BN65" s="302"/>
      <c r="BO65" s="302"/>
      <c r="BP65" s="302"/>
      <c r="BQ65" s="323"/>
      <c r="BR65" s="330"/>
      <c r="BS65" s="302"/>
      <c r="BT65" s="302"/>
      <c r="BU65" s="302"/>
      <c r="BV65" s="302"/>
      <c r="BW65" s="302"/>
      <c r="BX65" s="302"/>
      <c r="BY65" s="303"/>
      <c r="BZ65" s="303"/>
      <c r="CA65" s="303"/>
      <c r="CB65" s="303"/>
      <c r="CC65" s="303"/>
      <c r="CD65" s="303"/>
      <c r="CE65" s="303"/>
      <c r="CF65" s="303"/>
      <c r="CG65" s="303"/>
      <c r="CH65" s="303"/>
      <c r="CI65" s="303"/>
      <c r="CJ65" s="1481"/>
      <c r="CK65" s="1481"/>
      <c r="CL65" s="1481"/>
      <c r="CM65" s="1481"/>
      <c r="CN65" s="1481"/>
      <c r="CO65" s="1481"/>
      <c r="CP65" s="1481"/>
      <c r="CQ65" s="1481"/>
      <c r="CR65" s="1481"/>
      <c r="CS65" s="1481"/>
      <c r="CT65" s="1481"/>
      <c r="CU65" s="1481"/>
      <c r="CV65" s="1481"/>
      <c r="CW65" s="1481"/>
      <c r="CX65" s="1481"/>
      <c r="CY65" s="1481"/>
      <c r="CZ65" s="1481"/>
    </row>
    <row r="66" s="398" customFormat="true" ht="15" customHeight="true" x14ac:dyDescent="0.2">
      <c r="A66" s="1901"/>
      <c r="B66" s="1366" t="s">
        <v>171</v>
      </c>
      <c r="C66" s="1251">
        <v>4.5968568071232552</v>
      </c>
      <c r="D66" s="1252">
        <v>1.7024667486174663</v>
      </c>
      <c r="E66" s="1252">
        <v>0.38168952885312252</v>
      </c>
      <c r="F66" s="1252">
        <v>8.4631778013424929E-3</v>
      </c>
      <c r="G66" s="1253">
        <v>0</v>
      </c>
      <c r="H66" s="1254">
        <v>6.994997785763804E-2</v>
      </c>
      <c r="I66" s="1252">
        <v>0</v>
      </c>
      <c r="J66" s="1252">
        <v>0</v>
      </c>
      <c r="K66" s="1252">
        <v>0</v>
      </c>
      <c r="L66" s="1255">
        <v>0</v>
      </c>
      <c r="M66" s="1256">
        <v>5.1694261836256565</v>
      </c>
      <c r="N66" s="1252">
        <v>3.2032319906230788</v>
      </c>
      <c r="O66" s="1252">
        <v>0.91868199995014599</v>
      </c>
      <c r="P66" s="1252">
        <v>0.33585986773001741</v>
      </c>
      <c r="Q66" s="1253">
        <v>1.2230904528729006E-2</v>
      </c>
      <c r="R66" s="1254">
        <v>0.96634337315085472</v>
      </c>
      <c r="S66" s="1252">
        <v>5.8908483843657624</v>
      </c>
      <c r="T66" s="1252">
        <v>0</v>
      </c>
      <c r="U66" s="1252">
        <v>0</v>
      </c>
      <c r="V66" s="1252">
        <v>0</v>
      </c>
      <c r="W66" s="1252">
        <v>0.26696465614508591</v>
      </c>
      <c r="X66" s="1252">
        <v>0</v>
      </c>
      <c r="Y66" s="1252">
        <v>3.7249583214476187</v>
      </c>
      <c r="Z66" s="1252">
        <v>0</v>
      </c>
      <c r="AA66" s="1252">
        <v>0</v>
      </c>
      <c r="AB66" s="1252">
        <v>0.30626316252360297</v>
      </c>
      <c r="AC66" s="1252">
        <v>0</v>
      </c>
      <c r="AD66" s="1252">
        <v>0.33159400156576696</v>
      </c>
      <c r="AE66" s="1252">
        <v>5.3636098866786801</v>
      </c>
      <c r="AF66" s="1252">
        <v>1.1803897541398065</v>
      </c>
      <c r="AG66" s="1252">
        <v>9.2306008760776361</v>
      </c>
      <c r="AH66" s="1252">
        <v>0.65202770965702517</v>
      </c>
      <c r="AI66" s="1533">
        <v>2.0016952616825758</v>
      </c>
      <c r="AJ66" s="557"/>
      <c r="AK66" s="557"/>
      <c r="AL66" s="557"/>
      <c r="AM66" s="557"/>
      <c r="AN66" s="557"/>
      <c r="AO66" s="557"/>
      <c r="AP66" s="557"/>
      <c r="AQ66" s="557"/>
      <c r="AR66" s="557"/>
      <c r="AS66" s="557"/>
      <c r="AT66" s="557"/>
      <c r="AU66" s="557"/>
      <c r="AV66" s="557"/>
      <c r="AW66" s="557"/>
      <c r="AX66" s="557"/>
      <c r="AY66" s="557"/>
      <c r="AZ66" s="216"/>
      <c r="BA66" s="237"/>
      <c r="BB66" s="154"/>
      <c r="BC66" s="322"/>
      <c r="BD66" s="302"/>
      <c r="BE66" s="302"/>
      <c r="BF66" s="302"/>
      <c r="BG66" s="323"/>
      <c r="BH66" s="330"/>
      <c r="BI66" s="302"/>
      <c r="BJ66" s="302"/>
      <c r="BK66" s="302"/>
      <c r="BL66" s="323"/>
      <c r="BM66" s="330"/>
      <c r="BN66" s="302"/>
      <c r="BO66" s="302"/>
      <c r="BP66" s="302"/>
      <c r="BQ66" s="323"/>
      <c r="BR66" s="330"/>
      <c r="BS66" s="302"/>
      <c r="BT66" s="302"/>
      <c r="BU66" s="302"/>
      <c r="BV66" s="302"/>
      <c r="BW66" s="302"/>
      <c r="BX66" s="302"/>
      <c r="BY66" s="303"/>
      <c r="BZ66" s="303"/>
      <c r="CA66" s="303"/>
      <c r="CB66" s="303"/>
      <c r="CC66" s="303"/>
      <c r="CD66" s="303"/>
      <c r="CE66" s="303"/>
      <c r="CF66" s="303"/>
      <c r="CG66" s="303"/>
      <c r="CH66" s="303"/>
      <c r="CI66" s="303"/>
      <c r="CJ66" s="1481"/>
      <c r="CK66" s="1481"/>
      <c r="CL66" s="1481"/>
      <c r="CM66" s="1481"/>
      <c r="CN66" s="1481"/>
      <c r="CO66" s="1481"/>
      <c r="CP66" s="1481"/>
      <c r="CQ66" s="1481"/>
      <c r="CR66" s="1481"/>
      <c r="CS66" s="1481"/>
      <c r="CT66" s="1481"/>
      <c r="CU66" s="1481"/>
      <c r="CV66" s="1481"/>
      <c r="CW66" s="1481"/>
      <c r="CX66" s="1481"/>
      <c r="CY66" s="1481"/>
      <c r="CZ66" s="1481"/>
    </row>
    <row r="67" s="398" customFormat="true" ht="15" customHeight="true" x14ac:dyDescent="0.2">
      <c r="A67" s="1901"/>
      <c r="B67" s="1366" t="s">
        <v>282</v>
      </c>
      <c r="C67" s="1251">
        <v>3.6286976659387222</v>
      </c>
      <c r="D67" s="1252">
        <v>3.9670326490387473</v>
      </c>
      <c r="E67" s="1252">
        <v>3.1639285210483514</v>
      </c>
      <c r="F67" s="1252">
        <v>1.106771624771435</v>
      </c>
      <c r="G67" s="1253">
        <v>0.11941739841072579</v>
      </c>
      <c r="H67" s="1254">
        <v>0.54075734291283795</v>
      </c>
      <c r="I67" s="1252">
        <v>0.96496894979259673</v>
      </c>
      <c r="J67" s="1252">
        <v>0.25251602687784441</v>
      </c>
      <c r="K67" s="1252">
        <v>0.11587880820253538</v>
      </c>
      <c r="L67" s="1255">
        <v>0</v>
      </c>
      <c r="M67" s="1256">
        <v>3.8617821324497217</v>
      </c>
      <c r="N67" s="1252">
        <v>3.4971707543771902</v>
      </c>
      <c r="O67" s="1252">
        <v>4.5891995813244852</v>
      </c>
      <c r="P67" s="1252">
        <v>3.6931792434801602</v>
      </c>
      <c r="Q67" s="1253">
        <v>0.84790683243136078</v>
      </c>
      <c r="R67" s="1254">
        <v>1.1099207620092226</v>
      </c>
      <c r="S67" s="1252">
        <v>0.34075916576949966</v>
      </c>
      <c r="T67" s="1252">
        <v>3.9195309558270037</v>
      </c>
      <c r="U67" s="1252">
        <v>4.2798142038252056</v>
      </c>
      <c r="V67" s="1252">
        <v>2.2475312007751325</v>
      </c>
      <c r="W67" s="1252">
        <v>6.3598838936447493</v>
      </c>
      <c r="X67" s="1252">
        <v>0</v>
      </c>
      <c r="Y67" s="1252">
        <v>4.8438585642254743</v>
      </c>
      <c r="Z67" s="1252">
        <v>1.8357167966266641</v>
      </c>
      <c r="AA67" s="1252">
        <v>0.66122268535515605</v>
      </c>
      <c r="AB67" s="1252">
        <v>0</v>
      </c>
      <c r="AC67" s="1252">
        <v>0.3133158297795976</v>
      </c>
      <c r="AD67" s="1252">
        <v>2.0320372110977125</v>
      </c>
      <c r="AE67" s="1252">
        <v>1.9316571251951433</v>
      </c>
      <c r="AF67" s="1252">
        <v>1.2183127043595714</v>
      </c>
      <c r="AG67" s="1252">
        <v>0.36260240279429656</v>
      </c>
      <c r="AH67" s="1252">
        <v>2.8345764762474652</v>
      </c>
      <c r="AI67" s="1533">
        <v>7.9504371948586723</v>
      </c>
      <c r="AJ67" s="557"/>
      <c r="AK67" s="557"/>
      <c r="AL67" s="557"/>
      <c r="AM67" s="557"/>
      <c r="AN67" s="557"/>
      <c r="AO67" s="557"/>
      <c r="AP67" s="557"/>
      <c r="AQ67" s="557"/>
      <c r="AR67" s="557"/>
      <c r="AS67" s="557"/>
      <c r="AT67" s="557"/>
      <c r="AU67" s="557"/>
      <c r="AV67" s="557"/>
      <c r="AW67" s="557"/>
      <c r="AX67" s="557"/>
      <c r="AY67" s="557"/>
      <c r="AZ67" s="216"/>
      <c r="BA67" s="237"/>
      <c r="BB67" s="154"/>
      <c r="BC67" s="322"/>
      <c r="BD67" s="302"/>
      <c r="BE67" s="302"/>
      <c r="BF67" s="302"/>
      <c r="BG67" s="323"/>
      <c r="BH67" s="330"/>
      <c r="BI67" s="302"/>
      <c r="BJ67" s="302"/>
      <c r="BK67" s="302"/>
      <c r="BL67" s="323"/>
      <c r="BM67" s="330"/>
      <c r="BN67" s="302"/>
      <c r="BO67" s="302"/>
      <c r="BP67" s="302"/>
      <c r="BQ67" s="323"/>
      <c r="BR67" s="330"/>
      <c r="BS67" s="302"/>
      <c r="BT67" s="302"/>
      <c r="BU67" s="302"/>
      <c r="BV67" s="302"/>
      <c r="BW67" s="302"/>
      <c r="BX67" s="302"/>
      <c r="BY67" s="303"/>
      <c r="BZ67" s="303"/>
      <c r="CA67" s="303"/>
      <c r="CB67" s="303"/>
      <c r="CC67" s="303"/>
      <c r="CD67" s="303"/>
      <c r="CE67" s="303"/>
      <c r="CF67" s="303"/>
      <c r="CG67" s="303"/>
      <c r="CH67" s="303"/>
      <c r="CI67" s="303"/>
      <c r="CJ67" s="1481"/>
      <c r="CK67" s="1481"/>
      <c r="CL67" s="1481"/>
      <c r="CM67" s="1481"/>
      <c r="CN67" s="1481"/>
      <c r="CO67" s="1481"/>
      <c r="CP67" s="1481"/>
      <c r="CQ67" s="1481"/>
      <c r="CR67" s="1481"/>
      <c r="CS67" s="1481"/>
      <c r="CT67" s="1481"/>
      <c r="CU67" s="1481"/>
      <c r="CV67" s="1481"/>
      <c r="CW67" s="1481"/>
      <c r="CX67" s="1481"/>
      <c r="CY67" s="1481"/>
      <c r="CZ67" s="1481"/>
    </row>
    <row r="68" s="398" customFormat="true" ht="15" customHeight="true" x14ac:dyDescent="0.2">
      <c r="A68" s="1901"/>
      <c r="B68" s="1366" t="s">
        <v>283</v>
      </c>
      <c r="C68" s="1251">
        <v>15.64507072748977</v>
      </c>
      <c r="D68" s="1252">
        <v>14.630021295499535</v>
      </c>
      <c r="E68" s="1252">
        <v>8.0027264833276579</v>
      </c>
      <c r="F68" s="1252">
        <v>2.3336023658771499</v>
      </c>
      <c r="G68" s="1253">
        <v>0.65788717354092063</v>
      </c>
      <c r="H68" s="1254">
        <v>2.4260196294201917</v>
      </c>
      <c r="I68" s="1252">
        <v>1.1361400606524736</v>
      </c>
      <c r="J68" s="1252">
        <v>7.3901331553633057E-2</v>
      </c>
      <c r="K68" s="1252">
        <v>0</v>
      </c>
      <c r="L68" s="1255">
        <v>6.2236437621112098E-2</v>
      </c>
      <c r="M68" s="1256">
        <v>15.185782930958105</v>
      </c>
      <c r="N68" s="1252">
        <v>17.621447265976322</v>
      </c>
      <c r="O68" s="1252">
        <v>14.530793917181601</v>
      </c>
      <c r="P68" s="1252">
        <v>7.7824037491530174</v>
      </c>
      <c r="Q68" s="1253">
        <v>2.8847426711606516</v>
      </c>
      <c r="R68" s="1254">
        <v>19.992182661703421</v>
      </c>
      <c r="S68" s="1252">
        <v>17.125003844960411</v>
      </c>
      <c r="T68" s="1252">
        <v>16.559366302283319</v>
      </c>
      <c r="U68" s="1252">
        <v>20.737470069688836</v>
      </c>
      <c r="V68" s="1252">
        <v>1.6103953484307278</v>
      </c>
      <c r="W68" s="1252">
        <v>19.638699983746459</v>
      </c>
      <c r="X68" s="1252">
        <v>0</v>
      </c>
      <c r="Y68" s="1252">
        <v>19.020689694767924</v>
      </c>
      <c r="Z68" s="1252">
        <v>6.1584249579232964</v>
      </c>
      <c r="AA68" s="1252">
        <v>2.2156228288737068</v>
      </c>
      <c r="AB68" s="1252">
        <v>0.15237942053012293</v>
      </c>
      <c r="AC68" s="1252">
        <v>5.8066856587755229</v>
      </c>
      <c r="AD68" s="1252">
        <v>2.677411558135633</v>
      </c>
      <c r="AE68" s="1252">
        <v>8.3716857496829533</v>
      </c>
      <c r="AF68" s="1252">
        <v>8.2272922755574101</v>
      </c>
      <c r="AG68" s="1252">
        <v>1.4392183063614661</v>
      </c>
      <c r="AH68" s="1252">
        <v>1.0339825425957152</v>
      </c>
      <c r="AI68" s="1533">
        <v>23.857660402312369</v>
      </c>
      <c r="AJ68" s="557"/>
      <c r="AK68" s="557"/>
      <c r="AL68" s="557"/>
      <c r="AM68" s="557"/>
      <c r="AN68" s="557"/>
      <c r="AO68" s="557"/>
      <c r="AP68" s="557"/>
      <c r="AQ68" s="557"/>
      <c r="AR68" s="557"/>
      <c r="AS68" s="557"/>
      <c r="AT68" s="557"/>
      <c r="AU68" s="557"/>
      <c r="AV68" s="557"/>
      <c r="AW68" s="557"/>
      <c r="AX68" s="557"/>
      <c r="AY68" s="557"/>
      <c r="AZ68" s="216"/>
      <c r="BA68" s="237"/>
      <c r="BB68" s="154"/>
      <c r="BC68" s="322"/>
      <c r="BD68" s="302"/>
      <c r="BE68" s="302"/>
      <c r="BF68" s="302"/>
      <c r="BG68" s="323"/>
      <c r="BH68" s="330"/>
      <c r="BI68" s="302"/>
      <c r="BJ68" s="302"/>
      <c r="BK68" s="302"/>
      <c r="BL68" s="323"/>
      <c r="BM68" s="330"/>
      <c r="BN68" s="302"/>
      <c r="BO68" s="302"/>
      <c r="BP68" s="302"/>
      <c r="BQ68" s="323"/>
      <c r="BR68" s="330"/>
      <c r="BS68" s="302"/>
      <c r="BT68" s="302"/>
      <c r="BU68" s="302"/>
      <c r="BV68" s="302"/>
      <c r="BW68" s="302"/>
      <c r="BX68" s="302"/>
      <c r="BY68" s="303"/>
      <c r="BZ68" s="303"/>
      <c r="CA68" s="303"/>
      <c r="CB68" s="303"/>
      <c r="CC68" s="303"/>
      <c r="CD68" s="303"/>
      <c r="CE68" s="303"/>
      <c r="CF68" s="303"/>
      <c r="CG68" s="303"/>
      <c r="CH68" s="303"/>
      <c r="CI68" s="303"/>
      <c r="CJ68" s="1481"/>
      <c r="CK68" s="1481"/>
      <c r="CL68" s="1481"/>
      <c r="CM68" s="1481"/>
      <c r="CN68" s="1481"/>
      <c r="CO68" s="1481"/>
      <c r="CP68" s="1481"/>
      <c r="CQ68" s="1481"/>
      <c r="CR68" s="1481"/>
      <c r="CS68" s="1481"/>
      <c r="CT68" s="1481"/>
      <c r="CU68" s="1481"/>
      <c r="CV68" s="1481"/>
      <c r="CW68" s="1481"/>
      <c r="CX68" s="1481"/>
      <c r="CY68" s="1481"/>
      <c r="CZ68" s="1481"/>
    </row>
    <row r="69" s="398" customFormat="true" ht="15" customHeight="true" x14ac:dyDescent="0.2">
      <c r="A69" s="1901"/>
      <c r="B69" s="1366" t="s">
        <v>284</v>
      </c>
      <c r="C69" s="1251">
        <v>8.6291520470548715</v>
      </c>
      <c r="D69" s="1252">
        <v>13.54701295950489</v>
      </c>
      <c r="E69" s="1252">
        <v>18.283450086126741</v>
      </c>
      <c r="F69" s="1252">
        <v>11.921620684832023</v>
      </c>
      <c r="G69" s="1253">
        <v>4.9467685906344316</v>
      </c>
      <c r="H69" s="1254">
        <v>29.358956338311021</v>
      </c>
      <c r="I69" s="1252">
        <v>25.311952893228344</v>
      </c>
      <c r="J69" s="1252">
        <v>15.366311951034856</v>
      </c>
      <c r="K69" s="1252">
        <v>6.6034666434322942</v>
      </c>
      <c r="L69" s="1255">
        <v>4.0410829868040548</v>
      </c>
      <c r="M69" s="1256">
        <v>7.4041004200532861</v>
      </c>
      <c r="N69" s="1252">
        <v>10.158326093249508</v>
      </c>
      <c r="O69" s="1252">
        <v>13.824954252903348</v>
      </c>
      <c r="P69" s="1252">
        <v>12.443724954604832</v>
      </c>
      <c r="Q69" s="1253">
        <v>3.0869096110990588</v>
      </c>
      <c r="R69" s="1254">
        <v>4.4341287850867994</v>
      </c>
      <c r="S69" s="1252">
        <v>0.21278567627107814</v>
      </c>
      <c r="T69" s="1252">
        <v>25.191367817905245</v>
      </c>
      <c r="U69" s="1252">
        <v>35.708812694591266</v>
      </c>
      <c r="V69" s="1252">
        <v>6.1689109181643502</v>
      </c>
      <c r="W69" s="1252">
        <v>12.76199194152205</v>
      </c>
      <c r="X69" s="1252">
        <v>9.4759650104368784</v>
      </c>
      <c r="Y69" s="1252">
        <v>5.561604753076872</v>
      </c>
      <c r="Z69" s="1252">
        <v>15.710697506131677</v>
      </c>
      <c r="AA69" s="1252">
        <v>2.1908303037769921</v>
      </c>
      <c r="AB69" s="1252">
        <v>55.816715632467208</v>
      </c>
      <c r="AC69" s="1252">
        <v>3.3107534002531316</v>
      </c>
      <c r="AD69" s="1252">
        <v>3.6315055902630231</v>
      </c>
      <c r="AE69" s="1252">
        <v>7.9769629933149666</v>
      </c>
      <c r="AF69" s="1252">
        <v>24.617953047427008</v>
      </c>
      <c r="AG69" s="1252">
        <v>1.037337035232178</v>
      </c>
      <c r="AH69" s="1252">
        <v>1.1825247083662636</v>
      </c>
      <c r="AI69" s="1533">
        <v>22.977480851393409</v>
      </c>
      <c r="AJ69" s="557"/>
      <c r="AK69" s="557"/>
      <c r="AL69" s="557"/>
      <c r="AM69" s="557"/>
      <c r="AN69" s="557"/>
      <c r="AO69" s="557"/>
      <c r="AP69" s="557"/>
      <c r="AQ69" s="557"/>
      <c r="AR69" s="557"/>
      <c r="AS69" s="557"/>
      <c r="AT69" s="557"/>
      <c r="AU69" s="557"/>
      <c r="AV69" s="557"/>
      <c r="AW69" s="557"/>
      <c r="AX69" s="557"/>
      <c r="AY69" s="557"/>
      <c r="AZ69" s="216"/>
      <c r="BA69" s="237"/>
      <c r="BB69" s="154"/>
      <c r="BC69" s="322"/>
      <c r="BD69" s="302"/>
      <c r="BE69" s="302"/>
      <c r="BF69" s="302"/>
      <c r="BG69" s="323"/>
      <c r="BH69" s="330"/>
      <c r="BI69" s="302"/>
      <c r="BJ69" s="302"/>
      <c r="BK69" s="302"/>
      <c r="BL69" s="323"/>
      <c r="BM69" s="330"/>
      <c r="BN69" s="302"/>
      <c r="BO69" s="302"/>
      <c r="BP69" s="302"/>
      <c r="BQ69" s="323"/>
      <c r="BR69" s="330"/>
      <c r="BS69" s="302"/>
      <c r="BT69" s="302"/>
      <c r="BU69" s="302"/>
      <c r="BV69" s="302"/>
      <c r="BW69" s="302"/>
      <c r="BX69" s="302"/>
      <c r="BY69" s="303"/>
      <c r="BZ69" s="303"/>
      <c r="CA69" s="303"/>
      <c r="CB69" s="303"/>
      <c r="CC69" s="303"/>
      <c r="CD69" s="303"/>
      <c r="CE69" s="303"/>
      <c r="CF69" s="303"/>
      <c r="CG69" s="303"/>
      <c r="CH69" s="303"/>
      <c r="CI69" s="303"/>
      <c r="CJ69" s="1481"/>
      <c r="CK69" s="1481"/>
      <c r="CL69" s="1481"/>
      <c r="CM69" s="1481"/>
      <c r="CN69" s="1481"/>
      <c r="CO69" s="1481"/>
      <c r="CP69" s="1481"/>
      <c r="CQ69" s="1481"/>
      <c r="CR69" s="1481"/>
      <c r="CS69" s="1481"/>
      <c r="CT69" s="1481"/>
      <c r="CU69" s="1481"/>
      <c r="CV69" s="1481"/>
      <c r="CW69" s="1481"/>
      <c r="CX69" s="1481"/>
      <c r="CY69" s="1481"/>
      <c r="CZ69" s="1481"/>
    </row>
    <row r="70" s="398" customFormat="true" ht="15" customHeight="true" x14ac:dyDescent="0.2">
      <c r="A70" s="1901"/>
      <c r="B70" s="1366" t="s">
        <v>285</v>
      </c>
      <c r="C70" s="1251">
        <v>2.5439382240001915</v>
      </c>
      <c r="D70" s="1252">
        <v>3.643148299721028</v>
      </c>
      <c r="E70" s="1252">
        <v>1.8603055423208108</v>
      </c>
      <c r="F70" s="1252">
        <v>0.81187139838769695</v>
      </c>
      <c r="G70" s="1253">
        <v>0.44255022255226217</v>
      </c>
      <c r="H70" s="1254">
        <v>2.0697127517527201</v>
      </c>
      <c r="I70" s="1252">
        <v>0.99806607384504076</v>
      </c>
      <c r="J70" s="1252">
        <v>1.0091868630878182</v>
      </c>
      <c r="K70" s="1252">
        <v>0.79661457713448747</v>
      </c>
      <c r="L70" s="1255">
        <v>0.17364300212349409</v>
      </c>
      <c r="M70" s="1256">
        <v>2.3564429920899315</v>
      </c>
      <c r="N70" s="1252">
        <v>3.6680837668500486</v>
      </c>
      <c r="O70" s="1252">
        <v>3.518556677381711</v>
      </c>
      <c r="P70" s="1252">
        <v>1.1375882235537422</v>
      </c>
      <c r="Q70" s="1253">
        <v>0.51517580545778185</v>
      </c>
      <c r="R70" s="1254">
        <v>1.4894891228474982</v>
      </c>
      <c r="S70" s="1252">
        <v>0</v>
      </c>
      <c r="T70" s="1252">
        <v>6.9372894684050763</v>
      </c>
      <c r="U70" s="1252">
        <v>8.7827124955265692</v>
      </c>
      <c r="V70" s="1252">
        <v>0.86598411683697574</v>
      </c>
      <c r="W70" s="1252">
        <v>2.6207553955854079</v>
      </c>
      <c r="X70" s="1252">
        <v>0.19253603844637862</v>
      </c>
      <c r="Y70" s="1252">
        <v>0.72474579717188004</v>
      </c>
      <c r="Z70" s="1252">
        <v>0.50769370029592897</v>
      </c>
      <c r="AA70" s="1252">
        <v>0.27152084176381713</v>
      </c>
      <c r="AB70" s="1252">
        <v>0</v>
      </c>
      <c r="AC70" s="1252">
        <v>1.7281064952288414</v>
      </c>
      <c r="AD70" s="1252">
        <v>2.3343765744630889</v>
      </c>
      <c r="AE70" s="1252">
        <v>4.3876801326191099</v>
      </c>
      <c r="AF70" s="1252">
        <v>0</v>
      </c>
      <c r="AG70" s="1252">
        <v>0.15743402273171378</v>
      </c>
      <c r="AH70" s="1252">
        <v>7.6437622619658044E-2</v>
      </c>
      <c r="AI70" s="1533">
        <v>4.9906239468079292</v>
      </c>
      <c r="AJ70" s="557"/>
      <c r="AK70" s="557"/>
      <c r="AL70" s="557"/>
      <c r="AM70" s="557"/>
      <c r="AN70" s="557"/>
      <c r="AO70" s="557"/>
      <c r="AP70" s="557"/>
      <c r="AQ70" s="557"/>
      <c r="AR70" s="557"/>
      <c r="AS70" s="557"/>
      <c r="AT70" s="557"/>
      <c r="AU70" s="557"/>
      <c r="AV70" s="557"/>
      <c r="AW70" s="557"/>
      <c r="AX70" s="557"/>
      <c r="AY70" s="557"/>
      <c r="AZ70" s="216"/>
      <c r="BA70" s="237"/>
      <c r="BB70" s="154"/>
      <c r="BC70" s="322"/>
      <c r="BD70" s="302"/>
      <c r="BE70" s="302"/>
      <c r="BF70" s="302"/>
      <c r="BG70" s="323"/>
      <c r="BH70" s="330"/>
      <c r="BI70" s="302"/>
      <c r="BJ70" s="302"/>
      <c r="BK70" s="302"/>
      <c r="BL70" s="323"/>
      <c r="BM70" s="330"/>
      <c r="BN70" s="302"/>
      <c r="BO70" s="302"/>
      <c r="BP70" s="302"/>
      <c r="BQ70" s="323"/>
      <c r="BR70" s="330"/>
      <c r="BS70" s="302"/>
      <c r="BT70" s="302"/>
      <c r="BU70" s="302"/>
      <c r="BV70" s="302"/>
      <c r="BW70" s="302"/>
      <c r="BX70" s="302"/>
      <c r="BY70" s="303"/>
      <c r="BZ70" s="303"/>
      <c r="CA70" s="303"/>
      <c r="CB70" s="303"/>
      <c r="CC70" s="303"/>
      <c r="CD70" s="303"/>
      <c r="CE70" s="303"/>
      <c r="CF70" s="303"/>
      <c r="CG70" s="303"/>
      <c r="CH70" s="303"/>
      <c r="CI70" s="303"/>
      <c r="CJ70" s="1481"/>
      <c r="CK70" s="1481"/>
      <c r="CL70" s="1481"/>
      <c r="CM70" s="1481"/>
      <c r="CN70" s="1481"/>
      <c r="CO70" s="1481"/>
      <c r="CP70" s="1481"/>
      <c r="CQ70" s="1481"/>
      <c r="CR70" s="1481"/>
      <c r="CS70" s="1481"/>
      <c r="CT70" s="1481"/>
      <c r="CU70" s="1481"/>
      <c r="CV70" s="1481"/>
      <c r="CW70" s="1481"/>
      <c r="CX70" s="1481"/>
      <c r="CY70" s="1481"/>
      <c r="CZ70" s="1481"/>
    </row>
    <row r="71" s="398" customFormat="true" ht="15" customHeight="true" x14ac:dyDescent="0.2">
      <c r="A71" s="1901"/>
      <c r="B71" s="1366" t="s">
        <v>286</v>
      </c>
      <c r="C71" s="1251">
        <v>8.8821129313155986E-2</v>
      </c>
      <c r="D71" s="1252">
        <v>0.15933752529380182</v>
      </c>
      <c r="E71" s="1252">
        <v>0.21649236424792512</v>
      </c>
      <c r="F71" s="1252">
        <v>0.46934920990651602</v>
      </c>
      <c r="G71" s="1253">
        <v>0.51197312302525444</v>
      </c>
      <c r="H71" s="1254">
        <v>0.25275740260946022</v>
      </c>
      <c r="I71" s="1252">
        <v>0.76714457418811799</v>
      </c>
      <c r="J71" s="1252">
        <v>1.0336069958698317</v>
      </c>
      <c r="K71" s="1252">
        <v>1.195847776981305</v>
      </c>
      <c r="L71" s="1255">
        <v>0.28915401053420448</v>
      </c>
      <c r="M71" s="1256">
        <v>0</v>
      </c>
      <c r="N71" s="1252">
        <v>0.15862368651078484</v>
      </c>
      <c r="O71" s="1252">
        <v>0.21463304639786682</v>
      </c>
      <c r="P71" s="1252">
        <v>0.11823361817333758</v>
      </c>
      <c r="Q71" s="1253">
        <v>2.2102362905235057E-2</v>
      </c>
      <c r="R71" s="1254">
        <v>0</v>
      </c>
      <c r="S71" s="1252">
        <v>0</v>
      </c>
      <c r="T71" s="1252">
        <v>0</v>
      </c>
      <c r="U71" s="1252">
        <v>0.55475304595693598</v>
      </c>
      <c r="V71" s="1252">
        <v>0</v>
      </c>
      <c r="W71" s="1252">
        <v>0</v>
      </c>
      <c r="X71" s="1252">
        <v>0</v>
      </c>
      <c r="Y71" s="1252">
        <v>8.0297976665565568E-2</v>
      </c>
      <c r="Z71" s="1252">
        <v>0</v>
      </c>
      <c r="AA71" s="1252">
        <v>0</v>
      </c>
      <c r="AB71" s="1252">
        <v>7.8931688042654882</v>
      </c>
      <c r="AC71" s="1252">
        <v>0</v>
      </c>
      <c r="AD71" s="1252">
        <v>0</v>
      </c>
      <c r="AE71" s="1252">
        <v>0.34682015793945098</v>
      </c>
      <c r="AF71" s="1252">
        <v>0</v>
      </c>
      <c r="AG71" s="1252">
        <v>0</v>
      </c>
      <c r="AH71" s="1252">
        <v>0.44732559560056384</v>
      </c>
      <c r="AI71" s="1533">
        <v>6.026298745644551E-2</v>
      </c>
      <c r="AJ71" s="557"/>
      <c r="AK71" s="557"/>
      <c r="AL71" s="557"/>
      <c r="AM71" s="557"/>
      <c r="AN71" s="557"/>
      <c r="AO71" s="557"/>
      <c r="AP71" s="557"/>
      <c r="AQ71" s="557"/>
      <c r="AR71" s="557"/>
      <c r="AS71" s="557"/>
      <c r="AT71" s="557"/>
      <c r="AU71" s="557"/>
      <c r="AV71" s="557"/>
      <c r="AW71" s="557"/>
      <c r="AX71" s="557"/>
      <c r="AY71" s="557"/>
      <c r="AZ71" s="216"/>
      <c r="BA71" s="237"/>
      <c r="BB71" s="154"/>
      <c r="BC71" s="322"/>
      <c r="BD71" s="302"/>
      <c r="BE71" s="302"/>
      <c r="BF71" s="302"/>
      <c r="BG71" s="323"/>
      <c r="BH71" s="330"/>
      <c r="BI71" s="302"/>
      <c r="BJ71" s="302"/>
      <c r="BK71" s="302"/>
      <c r="BL71" s="323"/>
      <c r="BM71" s="330"/>
      <c r="BN71" s="302"/>
      <c r="BO71" s="302"/>
      <c r="BP71" s="302"/>
      <c r="BQ71" s="323"/>
      <c r="BR71" s="330"/>
      <c r="BS71" s="302"/>
      <c r="BT71" s="302"/>
      <c r="BU71" s="302"/>
      <c r="BV71" s="302"/>
      <c r="BW71" s="302"/>
      <c r="BX71" s="302"/>
      <c r="BY71" s="303"/>
      <c r="BZ71" s="303"/>
      <c r="CA71" s="303"/>
      <c r="CB71" s="303"/>
      <c r="CC71" s="303"/>
      <c r="CD71" s="303"/>
      <c r="CE71" s="303"/>
      <c r="CF71" s="303"/>
      <c r="CG71" s="303"/>
      <c r="CH71" s="303"/>
      <c r="CI71" s="303"/>
      <c r="CJ71" s="1481"/>
      <c r="CK71" s="1481"/>
      <c r="CL71" s="1481"/>
      <c r="CM71" s="1481"/>
      <c r="CN71" s="1481"/>
      <c r="CO71" s="1481"/>
      <c r="CP71" s="1481"/>
      <c r="CQ71" s="1481"/>
      <c r="CR71" s="1481"/>
      <c r="CS71" s="1481"/>
      <c r="CT71" s="1481"/>
      <c r="CU71" s="1481"/>
      <c r="CV71" s="1481"/>
      <c r="CW71" s="1481"/>
      <c r="CX71" s="1481"/>
      <c r="CY71" s="1481"/>
      <c r="CZ71" s="1481"/>
    </row>
    <row r="72" s="398" customFormat="true" ht="15" customHeight="true" x14ac:dyDescent="0.2">
      <c r="A72" s="1901"/>
      <c r="B72" s="1366" t="s">
        <v>176</v>
      </c>
      <c r="C72" s="1251">
        <v>0</v>
      </c>
      <c r="D72" s="1252">
        <v>0</v>
      </c>
      <c r="E72" s="1252">
        <v>6.1812874950195801E-2</v>
      </c>
      <c r="F72" s="1252">
        <v>5.8488245079863308E-3</v>
      </c>
      <c r="G72" s="1253">
        <v>0.30357028699720467</v>
      </c>
      <c r="H72" s="1254">
        <v>0</v>
      </c>
      <c r="I72" s="1252">
        <v>0</v>
      </c>
      <c r="J72" s="1252">
        <v>1.8975548713034855E-2</v>
      </c>
      <c r="K72" s="1252">
        <v>2.6656470504658226E-2</v>
      </c>
      <c r="L72" s="1255">
        <v>0.95869481278696189</v>
      </c>
      <c r="M72" s="1256">
        <v>0</v>
      </c>
      <c r="N72" s="1252">
        <v>0</v>
      </c>
      <c r="O72" s="1252">
        <v>0</v>
      </c>
      <c r="P72" s="1252">
        <v>8.9388786104511592E-2</v>
      </c>
      <c r="Q72" s="1253">
        <v>0</v>
      </c>
      <c r="R72" s="1254">
        <v>0</v>
      </c>
      <c r="S72" s="1252">
        <v>0</v>
      </c>
      <c r="T72" s="1252">
        <v>0</v>
      </c>
      <c r="U72" s="1252">
        <v>0</v>
      </c>
      <c r="V72" s="1252">
        <v>7.5149686015549846E-2</v>
      </c>
      <c r="W72" s="1252">
        <v>0</v>
      </c>
      <c r="X72" s="1252">
        <v>0.11016459941023157</v>
      </c>
      <c r="Y72" s="1252">
        <v>0</v>
      </c>
      <c r="Z72" s="1252">
        <v>0</v>
      </c>
      <c r="AA72" s="1252">
        <v>0</v>
      </c>
      <c r="AB72" s="1252">
        <v>1.6017371584955313</v>
      </c>
      <c r="AC72" s="1252">
        <v>0</v>
      </c>
      <c r="AD72" s="1252">
        <v>0</v>
      </c>
      <c r="AE72" s="1252">
        <v>7.9145634346779112E-2</v>
      </c>
      <c r="AF72" s="1252">
        <v>0</v>
      </c>
      <c r="AG72" s="1252">
        <v>0</v>
      </c>
      <c r="AH72" s="1252">
        <v>0</v>
      </c>
      <c r="AI72" s="1533">
        <v>0</v>
      </c>
      <c r="AJ72" s="557"/>
      <c r="AK72" s="557"/>
      <c r="AL72" s="557"/>
      <c r="AM72" s="557"/>
      <c r="AN72" s="557"/>
      <c r="AO72" s="557"/>
      <c r="AP72" s="557"/>
      <c r="AQ72" s="557"/>
      <c r="AR72" s="557"/>
      <c r="AS72" s="557"/>
      <c r="AT72" s="557"/>
      <c r="AU72" s="557"/>
      <c r="AV72" s="557"/>
      <c r="AW72" s="557"/>
      <c r="AX72" s="557"/>
      <c r="AY72" s="557"/>
      <c r="AZ72" s="216"/>
      <c r="BA72" s="237"/>
      <c r="BB72" s="154"/>
      <c r="BC72" s="322"/>
      <c r="BD72" s="302"/>
      <c r="BE72" s="302"/>
      <c r="BF72" s="302"/>
      <c r="BG72" s="323"/>
      <c r="BH72" s="330"/>
      <c r="BI72" s="302"/>
      <c r="BJ72" s="302"/>
      <c r="BK72" s="302"/>
      <c r="BL72" s="323"/>
      <c r="BM72" s="330"/>
      <c r="BN72" s="302"/>
      <c r="BO72" s="302"/>
      <c r="BP72" s="302"/>
      <c r="BQ72" s="323"/>
      <c r="BR72" s="330"/>
      <c r="BS72" s="302"/>
      <c r="BT72" s="302"/>
      <c r="BU72" s="302"/>
      <c r="BV72" s="302"/>
      <c r="BW72" s="302"/>
      <c r="BX72" s="302"/>
      <c r="BY72" s="303"/>
      <c r="BZ72" s="303"/>
      <c r="CA72" s="303"/>
      <c r="CB72" s="303"/>
      <c r="CC72" s="303"/>
      <c r="CD72" s="303"/>
      <c r="CE72" s="303"/>
      <c r="CF72" s="303"/>
      <c r="CG72" s="303"/>
      <c r="CH72" s="303"/>
      <c r="CI72" s="303"/>
      <c r="CJ72" s="1481"/>
      <c r="CK72" s="1481"/>
      <c r="CL72" s="1481"/>
      <c r="CM72" s="1481"/>
      <c r="CN72" s="1481"/>
      <c r="CO72" s="1481"/>
      <c r="CP72" s="1481"/>
      <c r="CQ72" s="1481"/>
      <c r="CR72" s="1481"/>
      <c r="CS72" s="1481"/>
      <c r="CT72" s="1481"/>
      <c r="CU72" s="1481"/>
      <c r="CV72" s="1481"/>
      <c r="CW72" s="1481"/>
      <c r="CX72" s="1481"/>
      <c r="CY72" s="1481"/>
      <c r="CZ72" s="1481"/>
    </row>
    <row r="73" s="398" customFormat="true" ht="15" customHeight="true" x14ac:dyDescent="0.2">
      <c r="A73" s="1901"/>
      <c r="B73" s="1366" t="s">
        <v>46</v>
      </c>
      <c r="C73" s="1251">
        <v>0.78483679526774686</v>
      </c>
      <c r="D73" s="1252">
        <v>0.66963908520722082</v>
      </c>
      <c r="E73" s="1252">
        <v>0.65765801334132756</v>
      </c>
      <c r="F73" s="1252">
        <v>1.6740904007248834</v>
      </c>
      <c r="G73" s="1253">
        <v>0.59202526972094738</v>
      </c>
      <c r="H73" s="1254">
        <v>1.3187850818241067</v>
      </c>
      <c r="I73" s="1252">
        <v>2.5889805227164744</v>
      </c>
      <c r="J73" s="1252">
        <v>2.7076487239415652</v>
      </c>
      <c r="K73" s="1252">
        <v>1.6290301494911845</v>
      </c>
      <c r="L73" s="1255">
        <v>0.29164636958213042</v>
      </c>
      <c r="M73" s="1256">
        <v>0.66777582336767649</v>
      </c>
      <c r="N73" s="1252">
        <v>0.90755027876614514</v>
      </c>
      <c r="O73" s="1252">
        <v>0.63613811999026071</v>
      </c>
      <c r="P73" s="1252">
        <v>0.25089126889102664</v>
      </c>
      <c r="Q73" s="1253">
        <v>6.2992694363981361E-2</v>
      </c>
      <c r="R73" s="1254">
        <v>0</v>
      </c>
      <c r="S73" s="1252">
        <v>13.130546694053791</v>
      </c>
      <c r="T73" s="1252">
        <v>1.9549845896402387</v>
      </c>
      <c r="U73" s="1252">
        <v>0</v>
      </c>
      <c r="V73" s="1252">
        <v>0.13877908239231598</v>
      </c>
      <c r="W73" s="1252">
        <v>0.66693363098963754</v>
      </c>
      <c r="X73" s="1252">
        <v>3.3822273137026024</v>
      </c>
      <c r="Y73" s="1252">
        <v>0</v>
      </c>
      <c r="Z73" s="1252">
        <v>0</v>
      </c>
      <c r="AA73" s="1252">
        <v>0.75276363388193268</v>
      </c>
      <c r="AB73" s="1252">
        <v>0.26035865056251045</v>
      </c>
      <c r="AC73" s="1252">
        <v>0</v>
      </c>
      <c r="AD73" s="1252">
        <v>0</v>
      </c>
      <c r="AE73" s="1252">
        <v>0.1788557439276279</v>
      </c>
      <c r="AF73" s="1252">
        <v>5.006027652262119E-2</v>
      </c>
      <c r="AG73" s="1252">
        <v>8.7465329302863715E-2</v>
      </c>
      <c r="AH73" s="1252">
        <v>7.9567263225101756E-2</v>
      </c>
      <c r="AI73" s="1533">
        <v>0.49142202265750379</v>
      </c>
      <c r="AJ73" s="557"/>
      <c r="AK73" s="557"/>
      <c r="AL73" s="557"/>
      <c r="AM73" s="557"/>
      <c r="AN73" s="557"/>
      <c r="AO73" s="557"/>
      <c r="AP73" s="557"/>
      <c r="AQ73" s="557"/>
      <c r="AR73" s="557"/>
      <c r="AS73" s="557"/>
      <c r="AT73" s="557"/>
      <c r="AU73" s="557"/>
      <c r="AV73" s="557"/>
      <c r="AW73" s="557"/>
      <c r="AX73" s="557"/>
      <c r="AY73" s="557"/>
      <c r="AZ73" s="216"/>
      <c r="BA73" s="237"/>
      <c r="BB73" s="154"/>
      <c r="BC73" s="322"/>
      <c r="BD73" s="302"/>
      <c r="BE73" s="302"/>
      <c r="BF73" s="302"/>
      <c r="BG73" s="323"/>
      <c r="BH73" s="330"/>
      <c r="BI73" s="302"/>
      <c r="BJ73" s="302"/>
      <c r="BK73" s="302"/>
      <c r="BL73" s="323"/>
      <c r="BM73" s="330"/>
      <c r="BN73" s="302"/>
      <c r="BO73" s="302"/>
      <c r="BP73" s="302"/>
      <c r="BQ73" s="323"/>
      <c r="BR73" s="330"/>
      <c r="BS73" s="302"/>
      <c r="BT73" s="302"/>
      <c r="BU73" s="302"/>
      <c r="BV73" s="302"/>
      <c r="BW73" s="302"/>
      <c r="BX73" s="302"/>
      <c r="BY73" s="303"/>
      <c r="BZ73" s="303"/>
      <c r="CA73" s="303"/>
      <c r="CB73" s="303"/>
      <c r="CC73" s="303"/>
      <c r="CD73" s="303"/>
      <c r="CE73" s="303"/>
      <c r="CF73" s="303"/>
      <c r="CG73" s="303"/>
      <c r="CH73" s="303"/>
      <c r="CI73" s="303"/>
      <c r="CJ73" s="1481"/>
      <c r="CK73" s="1481"/>
      <c r="CL73" s="1481"/>
      <c r="CM73" s="1481"/>
      <c r="CN73" s="1481"/>
      <c r="CO73" s="1481"/>
      <c r="CP73" s="1481"/>
      <c r="CQ73" s="1481"/>
      <c r="CR73" s="1481"/>
      <c r="CS73" s="1481"/>
      <c r="CT73" s="1481"/>
      <c r="CU73" s="1481"/>
      <c r="CV73" s="1481"/>
      <c r="CW73" s="1481"/>
      <c r="CX73" s="1481"/>
      <c r="CY73" s="1481"/>
      <c r="CZ73" s="1481"/>
    </row>
    <row r="74" s="398" customFormat="true" ht="15" customHeight="true" x14ac:dyDescent="0.2">
      <c r="A74" s="1901"/>
      <c r="B74" s="1366" t="s">
        <v>177</v>
      </c>
      <c r="C74" s="1251">
        <v>0.21843865102239321</v>
      </c>
      <c r="D74" s="1252">
        <v>0.37351466051935139</v>
      </c>
      <c r="E74" s="1252">
        <v>0.20935667437487443</v>
      </c>
      <c r="F74" s="1252">
        <v>5.8904059284731081E-2</v>
      </c>
      <c r="G74" s="1253">
        <v>3.7903122382536854E-2</v>
      </c>
      <c r="H74" s="1254">
        <v>0.28611463508955187</v>
      </c>
      <c r="I74" s="1252">
        <v>0</v>
      </c>
      <c r="J74" s="1252">
        <v>0.14564695299360478</v>
      </c>
      <c r="K74" s="1252">
        <v>7.8469609068441942E-2</v>
      </c>
      <c r="L74" s="1255">
        <v>4.451328280449169E-2</v>
      </c>
      <c r="M74" s="1256">
        <v>0.24703908325814697</v>
      </c>
      <c r="N74" s="1252">
        <v>0.28092540086359929</v>
      </c>
      <c r="O74" s="1252">
        <v>0.37842951178097783</v>
      </c>
      <c r="P74" s="1252">
        <v>0.1444767720263119</v>
      </c>
      <c r="Q74" s="1253">
        <v>0</v>
      </c>
      <c r="R74" s="1254">
        <v>0</v>
      </c>
      <c r="S74" s="1252">
        <v>0.4245859250210442</v>
      </c>
      <c r="T74" s="1252">
        <v>0</v>
      </c>
      <c r="U74" s="1252">
        <v>0.48140693687652125</v>
      </c>
      <c r="V74" s="1252">
        <v>0</v>
      </c>
      <c r="W74" s="1252">
        <v>0</v>
      </c>
      <c r="X74" s="1252">
        <v>3.4601829253756225E-2</v>
      </c>
      <c r="Y74" s="1252">
        <v>0.21334339939011901</v>
      </c>
      <c r="Z74" s="1252">
        <v>0</v>
      </c>
      <c r="AA74" s="1252">
        <v>0</v>
      </c>
      <c r="AB74" s="1252">
        <v>0.37503278771103155</v>
      </c>
      <c r="AC74" s="1252">
        <v>0</v>
      </c>
      <c r="AD74" s="1252">
        <v>0.3138867548346449</v>
      </c>
      <c r="AE74" s="1252">
        <v>0.16094512464546695</v>
      </c>
      <c r="AF74" s="1252">
        <v>0.21343742136148686</v>
      </c>
      <c r="AG74" s="1252">
        <v>0.34030328530199994</v>
      </c>
      <c r="AH74" s="1252">
        <v>1.3046044271754569</v>
      </c>
      <c r="AI74" s="1533">
        <v>0</v>
      </c>
      <c r="AJ74" s="557"/>
      <c r="AK74" s="557"/>
      <c r="AL74" s="557"/>
      <c r="AM74" s="557"/>
      <c r="AN74" s="557"/>
      <c r="AO74" s="557"/>
      <c r="AP74" s="557"/>
      <c r="AQ74" s="557"/>
      <c r="AR74" s="557"/>
      <c r="AS74" s="557"/>
      <c r="AT74" s="557"/>
      <c r="AU74" s="557"/>
      <c r="AV74" s="557"/>
      <c r="AW74" s="557"/>
      <c r="AX74" s="557"/>
      <c r="AY74" s="557"/>
      <c r="AZ74" s="216"/>
      <c r="BA74" s="237"/>
      <c r="BB74" s="154"/>
      <c r="BC74" s="322"/>
      <c r="BD74" s="302"/>
      <c r="BE74" s="302"/>
      <c r="BF74" s="302"/>
      <c r="BG74" s="323"/>
      <c r="BH74" s="330"/>
      <c r="BI74" s="302"/>
      <c r="BJ74" s="302"/>
      <c r="BK74" s="302"/>
      <c r="BL74" s="323"/>
      <c r="BM74" s="330"/>
      <c r="BN74" s="302"/>
      <c r="BO74" s="302"/>
      <c r="BP74" s="302"/>
      <c r="BQ74" s="323"/>
      <c r="BR74" s="330"/>
      <c r="BS74" s="302"/>
      <c r="BT74" s="302"/>
      <c r="BU74" s="302"/>
      <c r="BV74" s="302"/>
      <c r="BW74" s="302"/>
      <c r="BX74" s="302"/>
      <c r="BY74" s="303"/>
      <c r="BZ74" s="303"/>
      <c r="CA74" s="303"/>
      <c r="CB74" s="303"/>
      <c r="CC74" s="303"/>
      <c r="CD74" s="303"/>
      <c r="CE74" s="303"/>
      <c r="CF74" s="303"/>
      <c r="CG74" s="303"/>
      <c r="CH74" s="303"/>
      <c r="CI74" s="303"/>
      <c r="CJ74" s="1481"/>
      <c r="CK74" s="1481"/>
      <c r="CL74" s="1481"/>
      <c r="CM74" s="1481"/>
      <c r="CN74" s="1481"/>
      <c r="CO74" s="1481"/>
      <c r="CP74" s="1481"/>
      <c r="CQ74" s="1481"/>
      <c r="CR74" s="1481"/>
      <c r="CS74" s="1481"/>
      <c r="CT74" s="1481"/>
      <c r="CU74" s="1481"/>
      <c r="CV74" s="1481"/>
      <c r="CW74" s="1481"/>
      <c r="CX74" s="1481"/>
      <c r="CY74" s="1481"/>
      <c r="CZ74" s="1481"/>
    </row>
    <row r="75" s="398" customFormat="true" ht="15" customHeight="true" x14ac:dyDescent="0.2">
      <c r="A75" s="1194"/>
      <c r="B75" s="1367"/>
      <c r="C75" s="1251"/>
      <c r="D75" s="1252"/>
      <c r="E75" s="1252"/>
      <c r="F75" s="1252"/>
      <c r="G75" s="1253"/>
      <c r="H75" s="1254"/>
      <c r="I75" s="1252"/>
      <c r="J75" s="1252"/>
      <c r="K75" s="1252"/>
      <c r="L75" s="1255"/>
      <c r="M75" s="1256"/>
      <c r="N75" s="1252"/>
      <c r="O75" s="1252"/>
      <c r="P75" s="1252"/>
      <c r="Q75" s="1253"/>
      <c r="R75" s="1254"/>
      <c r="S75" s="1252"/>
      <c r="T75" s="1252"/>
      <c r="U75" s="1252"/>
      <c r="V75" s="1252"/>
      <c r="W75" s="1252"/>
      <c r="X75" s="1252"/>
      <c r="Y75" s="1252"/>
      <c r="Z75" s="1252"/>
      <c r="AA75" s="1252"/>
      <c r="AB75" s="1252"/>
      <c r="AC75" s="1252"/>
      <c r="AD75" s="1252"/>
      <c r="AE75" s="1252"/>
      <c r="AF75" s="1252"/>
      <c r="AG75" s="1252"/>
      <c r="AH75" s="1252"/>
      <c r="AI75" s="1533"/>
      <c r="AJ75" s="557"/>
      <c r="AK75" s="557"/>
      <c r="AL75" s="557"/>
      <c r="AM75" s="557"/>
      <c r="AN75" s="557"/>
      <c r="AO75" s="557"/>
      <c r="AP75" s="557"/>
      <c r="AQ75" s="557"/>
      <c r="AR75" s="557"/>
      <c r="AS75" s="557"/>
      <c r="AT75" s="557"/>
      <c r="AU75" s="557"/>
      <c r="AV75" s="557"/>
      <c r="AW75" s="557"/>
      <c r="AX75" s="557"/>
      <c r="AY75" s="557"/>
      <c r="AZ75" s="216"/>
      <c r="BA75" s="237"/>
      <c r="BB75" s="154"/>
      <c r="BC75" s="322"/>
      <c r="BD75" s="302"/>
      <c r="BE75" s="302"/>
      <c r="BF75" s="302"/>
      <c r="BG75" s="323"/>
      <c r="BH75" s="330"/>
      <c r="BI75" s="302"/>
      <c r="BJ75" s="302"/>
      <c r="BK75" s="302"/>
      <c r="BL75" s="323"/>
      <c r="BM75" s="330"/>
      <c r="BN75" s="302"/>
      <c r="BO75" s="302"/>
      <c r="BP75" s="302"/>
      <c r="BQ75" s="323"/>
      <c r="BR75" s="330"/>
      <c r="BS75" s="302"/>
      <c r="BT75" s="302"/>
      <c r="BU75" s="302"/>
      <c r="BV75" s="302"/>
      <c r="BW75" s="302"/>
      <c r="BX75" s="302"/>
      <c r="BY75" s="303"/>
      <c r="BZ75" s="303"/>
      <c r="CA75" s="303"/>
      <c r="CB75" s="303"/>
      <c r="CC75" s="303"/>
      <c r="CD75" s="303"/>
      <c r="CE75" s="303"/>
      <c r="CF75" s="303"/>
      <c r="CG75" s="303"/>
      <c r="CH75" s="303"/>
      <c r="CI75" s="303"/>
      <c r="CJ75" s="1481"/>
      <c r="CK75" s="1481"/>
      <c r="CL75" s="1481"/>
      <c r="CM75" s="1481"/>
      <c r="CN75" s="1481"/>
      <c r="CO75" s="1481"/>
      <c r="CP75" s="1481"/>
      <c r="CQ75" s="1481"/>
      <c r="CR75" s="1481"/>
      <c r="CS75" s="1481"/>
      <c r="CT75" s="1481"/>
      <c r="CU75" s="1481"/>
      <c r="CV75" s="1481"/>
      <c r="CW75" s="1481"/>
      <c r="CX75" s="1481"/>
      <c r="CY75" s="1481"/>
      <c r="CZ75" s="1481"/>
    </row>
    <row r="76" s="398" customFormat="true" ht="15" customHeight="true" x14ac:dyDescent="0.2">
      <c r="A76" s="1194"/>
      <c r="B76" s="1367"/>
      <c r="C76" s="1251"/>
      <c r="D76" s="1252"/>
      <c r="E76" s="1252"/>
      <c r="F76" s="1252"/>
      <c r="G76" s="1253"/>
      <c r="H76" s="1254"/>
      <c r="I76" s="1252"/>
      <c r="J76" s="1252"/>
      <c r="K76" s="1252"/>
      <c r="L76" s="1255"/>
      <c r="M76" s="1256"/>
      <c r="N76" s="1252"/>
      <c r="O76" s="1252"/>
      <c r="P76" s="1252"/>
      <c r="Q76" s="1253"/>
      <c r="R76" s="1254"/>
      <c r="S76" s="1252"/>
      <c r="T76" s="1252"/>
      <c r="U76" s="1252"/>
      <c r="V76" s="1252"/>
      <c r="W76" s="1252"/>
      <c r="X76" s="1252"/>
      <c r="Y76" s="1252"/>
      <c r="Z76" s="1252"/>
      <c r="AA76" s="1252"/>
      <c r="AB76" s="1252"/>
      <c r="AC76" s="1252"/>
      <c r="AD76" s="1252"/>
      <c r="AE76" s="1252"/>
      <c r="AF76" s="1252"/>
      <c r="AG76" s="1252"/>
      <c r="AH76" s="1252"/>
      <c r="AI76" s="1533"/>
      <c r="AJ76" s="557"/>
      <c r="AK76" s="557"/>
      <c r="AL76" s="557"/>
      <c r="AM76" s="557"/>
      <c r="AN76" s="557"/>
      <c r="AO76" s="557"/>
      <c r="AP76" s="557"/>
      <c r="AQ76" s="557"/>
      <c r="AR76" s="557"/>
      <c r="AS76" s="557"/>
      <c r="AT76" s="557"/>
      <c r="AU76" s="557"/>
      <c r="AV76" s="557"/>
      <c r="AW76" s="557"/>
      <c r="AX76" s="557"/>
      <c r="AY76" s="557"/>
      <c r="AZ76" s="216"/>
      <c r="BA76" s="237"/>
      <c r="BB76" s="154"/>
      <c r="BC76" s="322"/>
      <c r="BD76" s="302"/>
      <c r="BE76" s="302"/>
      <c r="BF76" s="302"/>
      <c r="BG76" s="323"/>
      <c r="BH76" s="330"/>
      <c r="BI76" s="302"/>
      <c r="BJ76" s="302"/>
      <c r="BK76" s="302"/>
      <c r="BL76" s="323"/>
      <c r="BM76" s="330"/>
      <c r="BN76" s="302"/>
      <c r="BO76" s="302"/>
      <c r="BP76" s="302"/>
      <c r="BQ76" s="323"/>
      <c r="BR76" s="330"/>
      <c r="BS76" s="302"/>
      <c r="BT76" s="302"/>
      <c r="BU76" s="302"/>
      <c r="BV76" s="302"/>
      <c r="BW76" s="302"/>
      <c r="BX76" s="302"/>
      <c r="BY76" s="303"/>
      <c r="BZ76" s="303"/>
      <c r="CA76" s="303"/>
      <c r="CB76" s="303"/>
      <c r="CC76" s="303"/>
      <c r="CD76" s="303"/>
      <c r="CE76" s="303"/>
      <c r="CF76" s="303"/>
      <c r="CG76" s="303"/>
      <c r="CH76" s="303"/>
      <c r="CI76" s="303"/>
      <c r="CJ76" s="1481"/>
      <c r="CK76" s="1481"/>
      <c r="CL76" s="1481"/>
      <c r="CM76" s="1481"/>
      <c r="CN76" s="1481"/>
      <c r="CO76" s="1481"/>
      <c r="CP76" s="1481"/>
      <c r="CQ76" s="1481"/>
      <c r="CR76" s="1481"/>
      <c r="CS76" s="1481"/>
      <c r="CT76" s="1481"/>
      <c r="CU76" s="1481"/>
      <c r="CV76" s="1481"/>
      <c r="CW76" s="1481"/>
      <c r="CX76" s="1481"/>
      <c r="CY76" s="1481"/>
      <c r="CZ76" s="1481"/>
    </row>
    <row r="77" s="398" customFormat="true" ht="15" customHeight="true" x14ac:dyDescent="0.2">
      <c r="A77" s="1194"/>
      <c r="B77" s="1367"/>
      <c r="C77" s="1251"/>
      <c r="D77" s="1252"/>
      <c r="E77" s="1252"/>
      <c r="F77" s="1252"/>
      <c r="G77" s="1253"/>
      <c r="H77" s="1254"/>
      <c r="I77" s="1252"/>
      <c r="J77" s="1252"/>
      <c r="K77" s="1252"/>
      <c r="L77" s="1255"/>
      <c r="M77" s="1256"/>
      <c r="N77" s="1252"/>
      <c r="O77" s="1252"/>
      <c r="P77" s="1252"/>
      <c r="Q77" s="1253"/>
      <c r="R77" s="1254"/>
      <c r="S77" s="1252"/>
      <c r="T77" s="1252"/>
      <c r="U77" s="1252"/>
      <c r="V77" s="1252"/>
      <c r="W77" s="1252"/>
      <c r="X77" s="1252"/>
      <c r="Y77" s="1252"/>
      <c r="Z77" s="1252"/>
      <c r="AA77" s="1252"/>
      <c r="AB77" s="1252"/>
      <c r="AC77" s="1252"/>
      <c r="AD77" s="1252"/>
      <c r="AE77" s="1252"/>
      <c r="AF77" s="1252"/>
      <c r="AG77" s="1252"/>
      <c r="AH77" s="1252"/>
      <c r="AI77" s="1533"/>
      <c r="AJ77" s="557"/>
      <c r="AK77" s="557"/>
      <c r="AL77" s="557"/>
      <c r="AM77" s="557"/>
      <c r="AN77" s="557"/>
      <c r="AO77" s="557"/>
      <c r="AP77" s="557"/>
      <c r="AQ77" s="557"/>
      <c r="AR77" s="557"/>
      <c r="AS77" s="557"/>
      <c r="AT77" s="557"/>
      <c r="AU77" s="557"/>
      <c r="AV77" s="557"/>
      <c r="AW77" s="557"/>
      <c r="AX77" s="557"/>
      <c r="AY77" s="557"/>
      <c r="AZ77" s="216"/>
      <c r="BA77" s="237"/>
      <c r="BB77" s="154"/>
      <c r="BC77" s="322"/>
      <c r="BD77" s="302"/>
      <c r="BE77" s="302"/>
      <c r="BF77" s="302"/>
      <c r="BG77" s="323"/>
      <c r="BH77" s="330"/>
      <c r="BI77" s="302"/>
      <c r="BJ77" s="302"/>
      <c r="BK77" s="302"/>
      <c r="BL77" s="323"/>
      <c r="BM77" s="330"/>
      <c r="BN77" s="302"/>
      <c r="BO77" s="302"/>
      <c r="BP77" s="302"/>
      <c r="BQ77" s="323"/>
      <c r="BR77" s="330"/>
      <c r="BS77" s="302"/>
      <c r="BT77" s="302"/>
      <c r="BU77" s="302"/>
      <c r="BV77" s="302"/>
      <c r="BW77" s="302"/>
      <c r="BX77" s="302"/>
      <c r="BY77" s="303"/>
      <c r="BZ77" s="303"/>
      <c r="CA77" s="303"/>
      <c r="CB77" s="303"/>
      <c r="CC77" s="303"/>
      <c r="CD77" s="303"/>
      <c r="CE77" s="303"/>
      <c r="CF77" s="303"/>
      <c r="CG77" s="303"/>
      <c r="CH77" s="303"/>
      <c r="CI77" s="303"/>
      <c r="CJ77" s="1481"/>
      <c r="CK77" s="1481"/>
      <c r="CL77" s="1481"/>
      <c r="CM77" s="1481"/>
      <c r="CN77" s="1481"/>
      <c r="CO77" s="1481"/>
      <c r="CP77" s="1481"/>
      <c r="CQ77" s="1481"/>
      <c r="CR77" s="1481"/>
      <c r="CS77" s="1481"/>
      <c r="CT77" s="1481"/>
      <c r="CU77" s="1481"/>
      <c r="CV77" s="1481"/>
      <c r="CW77" s="1481"/>
      <c r="CX77" s="1481"/>
      <c r="CY77" s="1481"/>
      <c r="CZ77" s="1481"/>
    </row>
    <row r="78" s="398" customFormat="true" ht="15" customHeight="true" x14ac:dyDescent="0.2">
      <c r="A78" s="1194"/>
      <c r="B78" s="1367"/>
      <c r="C78" s="1251"/>
      <c r="D78" s="1252"/>
      <c r="E78" s="1252"/>
      <c r="F78" s="1252"/>
      <c r="G78" s="1253"/>
      <c r="H78" s="1254"/>
      <c r="I78" s="1252"/>
      <c r="J78" s="1252"/>
      <c r="K78" s="1252"/>
      <c r="L78" s="1255"/>
      <c r="M78" s="1256"/>
      <c r="N78" s="1252"/>
      <c r="O78" s="1252"/>
      <c r="P78" s="1252"/>
      <c r="Q78" s="1253"/>
      <c r="R78" s="1254"/>
      <c r="S78" s="1252"/>
      <c r="T78" s="1252"/>
      <c r="U78" s="1252"/>
      <c r="V78" s="1252"/>
      <c r="W78" s="1252"/>
      <c r="X78" s="1252"/>
      <c r="Y78" s="1252"/>
      <c r="Z78" s="1252"/>
      <c r="AA78" s="1252"/>
      <c r="AB78" s="1252"/>
      <c r="AC78" s="1252"/>
      <c r="AD78" s="1252"/>
      <c r="AE78" s="1252"/>
      <c r="AF78" s="1252"/>
      <c r="AG78" s="1252"/>
      <c r="AH78" s="1252"/>
      <c r="AI78" s="1533"/>
      <c r="AJ78" s="557"/>
      <c r="AK78" s="557"/>
      <c r="AL78" s="557"/>
      <c r="AM78" s="557"/>
      <c r="AN78" s="557"/>
      <c r="AO78" s="557"/>
      <c r="AP78" s="557"/>
      <c r="AQ78" s="557"/>
      <c r="AR78" s="557"/>
      <c r="AS78" s="557"/>
      <c r="AT78" s="557"/>
      <c r="AU78" s="557"/>
      <c r="AV78" s="557"/>
      <c r="AW78" s="557"/>
      <c r="AX78" s="557"/>
      <c r="AY78" s="557"/>
      <c r="AZ78" s="216"/>
      <c r="BA78" s="237"/>
      <c r="BB78" s="154"/>
      <c r="BC78" s="322"/>
      <c r="BD78" s="302"/>
      <c r="BE78" s="302"/>
      <c r="BF78" s="302"/>
      <c r="BG78" s="323"/>
      <c r="BH78" s="330"/>
      <c r="BI78" s="302"/>
      <c r="BJ78" s="302"/>
      <c r="BK78" s="302"/>
      <c r="BL78" s="323"/>
      <c r="BM78" s="330"/>
      <c r="BN78" s="302"/>
      <c r="BO78" s="302"/>
      <c r="BP78" s="302"/>
      <c r="BQ78" s="323"/>
      <c r="BR78" s="330"/>
      <c r="BS78" s="302"/>
      <c r="BT78" s="302"/>
      <c r="BU78" s="302"/>
      <c r="BV78" s="302"/>
      <c r="BW78" s="302"/>
      <c r="BX78" s="302"/>
      <c r="BY78" s="303"/>
      <c r="BZ78" s="303"/>
      <c r="CA78" s="303"/>
      <c r="CB78" s="303"/>
      <c r="CC78" s="303"/>
      <c r="CD78" s="303"/>
      <c r="CE78" s="303"/>
      <c r="CF78" s="303"/>
      <c r="CG78" s="303"/>
      <c r="CH78" s="303"/>
      <c r="CI78" s="303"/>
      <c r="CJ78" s="1481"/>
      <c r="CK78" s="1481"/>
      <c r="CL78" s="1481"/>
      <c r="CM78" s="1481"/>
      <c r="CN78" s="1481"/>
      <c r="CO78" s="1481"/>
      <c r="CP78" s="1481"/>
      <c r="CQ78" s="1481"/>
      <c r="CR78" s="1481"/>
      <c r="CS78" s="1481"/>
      <c r="CT78" s="1481"/>
      <c r="CU78" s="1481"/>
      <c r="CV78" s="1481"/>
      <c r="CW78" s="1481"/>
      <c r="CX78" s="1481"/>
      <c r="CY78" s="1481"/>
      <c r="CZ78" s="1481"/>
    </row>
    <row r="79" s="398" customFormat="true" ht="15" customHeight="true" x14ac:dyDescent="0.2">
      <c r="A79" s="1194"/>
      <c r="B79" s="1367"/>
      <c r="C79" s="1251"/>
      <c r="D79" s="1252"/>
      <c r="E79" s="1252"/>
      <c r="F79" s="1252"/>
      <c r="G79" s="1253"/>
      <c r="H79" s="1254"/>
      <c r="I79" s="1252"/>
      <c r="J79" s="1252"/>
      <c r="K79" s="1252"/>
      <c r="L79" s="1255"/>
      <c r="M79" s="1256"/>
      <c r="N79" s="1252"/>
      <c r="O79" s="1252"/>
      <c r="P79" s="1252"/>
      <c r="Q79" s="1253"/>
      <c r="R79" s="1254"/>
      <c r="S79" s="1252"/>
      <c r="T79" s="1252"/>
      <c r="U79" s="1252"/>
      <c r="V79" s="1252"/>
      <c r="W79" s="1252"/>
      <c r="X79" s="1252"/>
      <c r="Y79" s="1252"/>
      <c r="Z79" s="1252"/>
      <c r="AA79" s="1252"/>
      <c r="AB79" s="1252"/>
      <c r="AC79" s="1252"/>
      <c r="AD79" s="1252"/>
      <c r="AE79" s="1252"/>
      <c r="AF79" s="1252"/>
      <c r="AG79" s="1252"/>
      <c r="AH79" s="1252"/>
      <c r="AI79" s="1533"/>
      <c r="AJ79" s="557"/>
      <c r="AK79" s="557"/>
      <c r="AL79" s="557"/>
      <c r="AM79" s="557"/>
      <c r="AN79" s="557"/>
      <c r="AO79" s="557"/>
      <c r="AP79" s="557"/>
      <c r="AQ79" s="557"/>
      <c r="AR79" s="557"/>
      <c r="AS79" s="557"/>
      <c r="AT79" s="557"/>
      <c r="AU79" s="557"/>
      <c r="AV79" s="557"/>
      <c r="AW79" s="557"/>
      <c r="AX79" s="557"/>
      <c r="AY79" s="557"/>
      <c r="AZ79" s="216"/>
      <c r="BA79" s="237"/>
      <c r="BB79" s="154"/>
      <c r="BC79" s="322"/>
      <c r="BD79" s="302"/>
      <c r="BE79" s="302"/>
      <c r="BF79" s="302"/>
      <c r="BG79" s="323"/>
      <c r="BH79" s="330"/>
      <c r="BI79" s="302"/>
      <c r="BJ79" s="302"/>
      <c r="BK79" s="302"/>
      <c r="BL79" s="323"/>
      <c r="BM79" s="330"/>
      <c r="BN79" s="302"/>
      <c r="BO79" s="302"/>
      <c r="BP79" s="302"/>
      <c r="BQ79" s="323"/>
      <c r="BR79" s="330"/>
      <c r="BS79" s="302"/>
      <c r="BT79" s="302"/>
      <c r="BU79" s="302"/>
      <c r="BV79" s="302"/>
      <c r="BW79" s="302"/>
      <c r="BX79" s="302"/>
      <c r="BY79" s="303"/>
      <c r="BZ79" s="303"/>
      <c r="CA79" s="303"/>
      <c r="CB79" s="303"/>
      <c r="CC79" s="303"/>
      <c r="CD79" s="303"/>
      <c r="CE79" s="303"/>
      <c r="CF79" s="303"/>
      <c r="CG79" s="303"/>
      <c r="CH79" s="303"/>
      <c r="CI79" s="303"/>
      <c r="CJ79" s="1481"/>
      <c r="CK79" s="1481"/>
      <c r="CL79" s="1481"/>
      <c r="CM79" s="1481"/>
      <c r="CN79" s="1481"/>
      <c r="CO79" s="1481"/>
      <c r="CP79" s="1481"/>
      <c r="CQ79" s="1481"/>
      <c r="CR79" s="1481"/>
      <c r="CS79" s="1481"/>
      <c r="CT79" s="1481"/>
      <c r="CU79" s="1481"/>
      <c r="CV79" s="1481"/>
      <c r="CW79" s="1481"/>
      <c r="CX79" s="1481"/>
      <c r="CY79" s="1481"/>
      <c r="CZ79" s="1481"/>
    </row>
    <row r="80" s="398" customFormat="true" ht="15" customHeight="true" x14ac:dyDescent="0.2">
      <c r="A80" s="1194"/>
      <c r="B80" s="1367"/>
      <c r="C80" s="1251"/>
      <c r="D80" s="1252"/>
      <c r="E80" s="1252"/>
      <c r="F80" s="1252"/>
      <c r="G80" s="1253"/>
      <c r="H80" s="1254"/>
      <c r="I80" s="1252"/>
      <c r="J80" s="1252"/>
      <c r="K80" s="1252"/>
      <c r="L80" s="1255"/>
      <c r="M80" s="1256"/>
      <c r="N80" s="1252"/>
      <c r="O80" s="1252"/>
      <c r="P80" s="1252"/>
      <c r="Q80" s="1253"/>
      <c r="R80" s="1254"/>
      <c r="S80" s="1252"/>
      <c r="T80" s="1252"/>
      <c r="U80" s="1252"/>
      <c r="V80" s="1252"/>
      <c r="W80" s="1252"/>
      <c r="X80" s="1252"/>
      <c r="Y80" s="1252"/>
      <c r="Z80" s="1252"/>
      <c r="AA80" s="1252"/>
      <c r="AB80" s="1252"/>
      <c r="AC80" s="1252"/>
      <c r="AD80" s="1252"/>
      <c r="AE80" s="1252"/>
      <c r="AF80" s="1252"/>
      <c r="AG80" s="1252"/>
      <c r="AH80" s="1252"/>
      <c r="AI80" s="1533"/>
      <c r="AJ80" s="557"/>
      <c r="AK80" s="557"/>
      <c r="AL80" s="557"/>
      <c r="AM80" s="557"/>
      <c r="AN80" s="557"/>
      <c r="AO80" s="557"/>
      <c r="AP80" s="557"/>
      <c r="AQ80" s="557"/>
      <c r="AR80" s="557"/>
      <c r="AS80" s="557"/>
      <c r="AT80" s="557"/>
      <c r="AU80" s="557"/>
      <c r="AV80" s="557"/>
      <c r="AW80" s="557"/>
      <c r="AX80" s="557"/>
      <c r="AY80" s="557"/>
      <c r="AZ80" s="216"/>
      <c r="BA80" s="237"/>
      <c r="BB80" s="154"/>
      <c r="BC80" s="322"/>
      <c r="BD80" s="302"/>
      <c r="BE80" s="302"/>
      <c r="BF80" s="302"/>
      <c r="BG80" s="323"/>
      <c r="BH80" s="330"/>
      <c r="BI80" s="302"/>
      <c r="BJ80" s="302"/>
      <c r="BK80" s="302"/>
      <c r="BL80" s="323"/>
      <c r="BM80" s="330"/>
      <c r="BN80" s="302"/>
      <c r="BO80" s="302"/>
      <c r="BP80" s="302"/>
      <c r="BQ80" s="323"/>
      <c r="BR80" s="330"/>
      <c r="BS80" s="302"/>
      <c r="BT80" s="302"/>
      <c r="BU80" s="302"/>
      <c r="BV80" s="302"/>
      <c r="BW80" s="302"/>
      <c r="BX80" s="302"/>
      <c r="BY80" s="303"/>
      <c r="BZ80" s="303"/>
      <c r="CA80" s="303"/>
      <c r="CB80" s="303"/>
      <c r="CC80" s="303"/>
      <c r="CD80" s="303"/>
      <c r="CE80" s="303"/>
      <c r="CF80" s="303"/>
      <c r="CG80" s="303"/>
      <c r="CH80" s="303"/>
      <c r="CI80" s="303"/>
      <c r="CJ80" s="1481"/>
      <c r="CK80" s="1481"/>
      <c r="CL80" s="1481"/>
      <c r="CM80" s="1481"/>
      <c r="CN80" s="1481"/>
      <c r="CO80" s="1481"/>
      <c r="CP80" s="1481"/>
      <c r="CQ80" s="1481"/>
      <c r="CR80" s="1481"/>
      <c r="CS80" s="1481"/>
      <c r="CT80" s="1481"/>
      <c r="CU80" s="1481"/>
      <c r="CV80" s="1481"/>
      <c r="CW80" s="1481"/>
      <c r="CX80" s="1481"/>
      <c r="CY80" s="1481"/>
      <c r="CZ80" s="1481"/>
    </row>
    <row r="81" s="398" customFormat="true" ht="15" customHeight="true" x14ac:dyDescent="0.2">
      <c r="A81" s="1194"/>
      <c r="B81" s="1367"/>
      <c r="C81" s="1251"/>
      <c r="D81" s="1252"/>
      <c r="E81" s="1252"/>
      <c r="F81" s="1252"/>
      <c r="G81" s="1253"/>
      <c r="H81" s="1254"/>
      <c r="I81" s="1252"/>
      <c r="J81" s="1252"/>
      <c r="K81" s="1252"/>
      <c r="L81" s="1255"/>
      <c r="M81" s="1256"/>
      <c r="N81" s="1252"/>
      <c r="O81" s="1252"/>
      <c r="P81" s="1252"/>
      <c r="Q81" s="1253"/>
      <c r="R81" s="1254"/>
      <c r="S81" s="1252"/>
      <c r="T81" s="1252"/>
      <c r="U81" s="1252"/>
      <c r="V81" s="1252"/>
      <c r="W81" s="1252"/>
      <c r="X81" s="1252"/>
      <c r="Y81" s="1252"/>
      <c r="Z81" s="1252"/>
      <c r="AA81" s="1252"/>
      <c r="AB81" s="1252"/>
      <c r="AC81" s="1252"/>
      <c r="AD81" s="1252"/>
      <c r="AE81" s="1252"/>
      <c r="AF81" s="1252"/>
      <c r="AG81" s="1252"/>
      <c r="AH81" s="1252"/>
      <c r="AI81" s="1533"/>
      <c r="AJ81" s="557"/>
      <c r="AK81" s="557"/>
      <c r="AL81" s="557"/>
      <c r="AM81" s="557"/>
      <c r="AN81" s="557"/>
      <c r="AO81" s="557"/>
      <c r="AP81" s="557"/>
      <c r="AQ81" s="557"/>
      <c r="AR81" s="557"/>
      <c r="AS81" s="557"/>
      <c r="AT81" s="557"/>
      <c r="AU81" s="557"/>
      <c r="AV81" s="557"/>
      <c r="AW81" s="557"/>
      <c r="AX81" s="557"/>
      <c r="AY81" s="557"/>
      <c r="AZ81" s="216"/>
      <c r="BA81" s="237"/>
      <c r="BB81" s="154"/>
      <c r="BC81" s="322"/>
      <c r="BD81" s="302"/>
      <c r="BE81" s="302"/>
      <c r="BF81" s="302"/>
      <c r="BG81" s="323"/>
      <c r="BH81" s="330"/>
      <c r="BI81" s="302"/>
      <c r="BJ81" s="302"/>
      <c r="BK81" s="302"/>
      <c r="BL81" s="323"/>
      <c r="BM81" s="330"/>
      <c r="BN81" s="302"/>
      <c r="BO81" s="302"/>
      <c r="BP81" s="302"/>
      <c r="BQ81" s="323"/>
      <c r="BR81" s="330"/>
      <c r="BS81" s="302"/>
      <c r="BT81" s="302"/>
      <c r="BU81" s="302"/>
      <c r="BV81" s="302"/>
      <c r="BW81" s="302"/>
      <c r="BX81" s="302"/>
      <c r="BY81" s="303"/>
      <c r="BZ81" s="303"/>
      <c r="CA81" s="303"/>
      <c r="CB81" s="303"/>
      <c r="CC81" s="303"/>
      <c r="CD81" s="303"/>
      <c r="CE81" s="303"/>
      <c r="CF81" s="303"/>
      <c r="CG81" s="303"/>
      <c r="CH81" s="303"/>
      <c r="CI81" s="303"/>
      <c r="CJ81" s="1481"/>
      <c r="CK81" s="1481"/>
      <c r="CL81" s="1481"/>
      <c r="CM81" s="1481"/>
      <c r="CN81" s="1481"/>
      <c r="CO81" s="1481"/>
      <c r="CP81" s="1481"/>
      <c r="CQ81" s="1481"/>
      <c r="CR81" s="1481"/>
      <c r="CS81" s="1481"/>
      <c r="CT81" s="1481"/>
      <c r="CU81" s="1481"/>
      <c r="CV81" s="1481"/>
      <c r="CW81" s="1481"/>
      <c r="CX81" s="1481"/>
      <c r="CY81" s="1481"/>
      <c r="CZ81" s="1481"/>
    </row>
    <row r="82" s="398" customFormat="true" ht="15" customHeight="true" x14ac:dyDescent="0.2">
      <c r="A82" s="1194"/>
      <c r="B82" s="1367"/>
      <c r="C82" s="1251"/>
      <c r="D82" s="1252"/>
      <c r="E82" s="1252"/>
      <c r="F82" s="1252"/>
      <c r="G82" s="1253"/>
      <c r="H82" s="1254"/>
      <c r="I82" s="1252"/>
      <c r="J82" s="1252"/>
      <c r="K82" s="1252"/>
      <c r="L82" s="1255"/>
      <c r="M82" s="1256"/>
      <c r="N82" s="1252"/>
      <c r="O82" s="1252"/>
      <c r="P82" s="1252"/>
      <c r="Q82" s="1253"/>
      <c r="R82" s="1254"/>
      <c r="S82" s="1252"/>
      <c r="T82" s="1252"/>
      <c r="U82" s="1252"/>
      <c r="V82" s="1252"/>
      <c r="W82" s="1252"/>
      <c r="X82" s="1252"/>
      <c r="Y82" s="1252"/>
      <c r="Z82" s="1252"/>
      <c r="AA82" s="1252"/>
      <c r="AB82" s="1252"/>
      <c r="AC82" s="1252"/>
      <c r="AD82" s="1252"/>
      <c r="AE82" s="1252"/>
      <c r="AF82" s="1252"/>
      <c r="AG82" s="1252"/>
      <c r="AH82" s="1252"/>
      <c r="AI82" s="1533"/>
      <c r="AJ82" s="557"/>
      <c r="AK82" s="557"/>
      <c r="AL82" s="557"/>
      <c r="AM82" s="557"/>
      <c r="AN82" s="557"/>
      <c r="AO82" s="557"/>
      <c r="AP82" s="557"/>
      <c r="AQ82" s="557"/>
      <c r="AR82" s="557"/>
      <c r="AS82" s="557"/>
      <c r="AT82" s="557"/>
      <c r="AU82" s="557"/>
      <c r="AV82" s="557"/>
      <c r="AW82" s="557"/>
      <c r="AX82" s="557"/>
      <c r="AY82" s="557"/>
      <c r="AZ82" s="216"/>
      <c r="BA82" s="237"/>
      <c r="BB82" s="154"/>
      <c r="BC82" s="322"/>
      <c r="BD82" s="302"/>
      <c r="BE82" s="302"/>
      <c r="BF82" s="302"/>
      <c r="BG82" s="323"/>
      <c r="BH82" s="330"/>
      <c r="BI82" s="302"/>
      <c r="BJ82" s="302"/>
      <c r="BK82" s="302"/>
      <c r="BL82" s="323"/>
      <c r="BM82" s="330"/>
      <c r="BN82" s="302"/>
      <c r="BO82" s="302"/>
      <c r="BP82" s="302"/>
      <c r="BQ82" s="323"/>
      <c r="BR82" s="330"/>
      <c r="BS82" s="302"/>
      <c r="BT82" s="302"/>
      <c r="BU82" s="302"/>
      <c r="BV82" s="302"/>
      <c r="BW82" s="302"/>
      <c r="BX82" s="302"/>
      <c r="BY82" s="303"/>
      <c r="BZ82" s="303"/>
      <c r="CA82" s="303"/>
      <c r="CB82" s="303"/>
      <c r="CC82" s="303"/>
      <c r="CD82" s="303"/>
      <c r="CE82" s="303"/>
      <c r="CF82" s="303"/>
      <c r="CG82" s="303"/>
      <c r="CH82" s="303"/>
      <c r="CI82" s="303"/>
      <c r="CJ82" s="1481"/>
      <c r="CK82" s="1481"/>
      <c r="CL82" s="1481"/>
      <c r="CM82" s="1481"/>
      <c r="CN82" s="1481"/>
      <c r="CO82" s="1481"/>
      <c r="CP82" s="1481"/>
      <c r="CQ82" s="1481"/>
      <c r="CR82" s="1481"/>
      <c r="CS82" s="1481"/>
      <c r="CT82" s="1481"/>
      <c r="CU82" s="1481"/>
      <c r="CV82" s="1481"/>
      <c r="CW82" s="1481"/>
      <c r="CX82" s="1481"/>
      <c r="CY82" s="1481"/>
      <c r="CZ82" s="1481"/>
    </row>
    <row r="83" s="398" customFormat="true" ht="15" customHeight="true" x14ac:dyDescent="0.2">
      <c r="A83" s="1194"/>
      <c r="B83" s="1367"/>
      <c r="C83" s="1251"/>
      <c r="D83" s="1252"/>
      <c r="E83" s="1252"/>
      <c r="F83" s="1252"/>
      <c r="G83" s="1253"/>
      <c r="H83" s="1254"/>
      <c r="I83" s="1252"/>
      <c r="J83" s="1252"/>
      <c r="K83" s="1252"/>
      <c r="L83" s="1255"/>
      <c r="M83" s="1256"/>
      <c r="N83" s="1252"/>
      <c r="O83" s="1252"/>
      <c r="P83" s="1252"/>
      <c r="Q83" s="1253"/>
      <c r="R83" s="1254"/>
      <c r="S83" s="1252"/>
      <c r="T83" s="1252"/>
      <c r="U83" s="1252"/>
      <c r="V83" s="1252"/>
      <c r="W83" s="1252"/>
      <c r="X83" s="1252"/>
      <c r="Y83" s="1252"/>
      <c r="Z83" s="1252"/>
      <c r="AA83" s="1252"/>
      <c r="AB83" s="1252"/>
      <c r="AC83" s="1252"/>
      <c r="AD83" s="1252"/>
      <c r="AE83" s="1252"/>
      <c r="AF83" s="1252"/>
      <c r="AG83" s="1252"/>
      <c r="AH83" s="1252"/>
      <c r="AI83" s="1533"/>
      <c r="AJ83" s="557"/>
      <c r="AK83" s="557"/>
      <c r="AL83" s="557"/>
      <c r="AM83" s="557"/>
      <c r="AN83" s="557"/>
      <c r="AO83" s="557"/>
      <c r="AP83" s="557"/>
      <c r="AQ83" s="557"/>
      <c r="AR83" s="557"/>
      <c r="AS83" s="557"/>
      <c r="AT83" s="557"/>
      <c r="AU83" s="557"/>
      <c r="AV83" s="557"/>
      <c r="AW83" s="557"/>
      <c r="AX83" s="557"/>
      <c r="AY83" s="557"/>
      <c r="AZ83" s="216"/>
      <c r="BA83" s="237"/>
      <c r="BB83" s="154"/>
      <c r="BC83" s="322"/>
      <c r="BD83" s="302"/>
      <c r="BE83" s="302"/>
      <c r="BF83" s="302"/>
      <c r="BG83" s="323"/>
      <c r="BH83" s="330"/>
      <c r="BI83" s="302"/>
      <c r="BJ83" s="302"/>
      <c r="BK83" s="302"/>
      <c r="BL83" s="323"/>
      <c r="BM83" s="330"/>
      <c r="BN83" s="302"/>
      <c r="BO83" s="302"/>
      <c r="BP83" s="302"/>
      <c r="BQ83" s="323"/>
      <c r="BR83" s="330"/>
      <c r="BS83" s="302"/>
      <c r="BT83" s="302"/>
      <c r="BU83" s="302"/>
      <c r="BV83" s="302"/>
      <c r="BW83" s="302"/>
      <c r="BX83" s="302"/>
      <c r="BY83" s="303"/>
      <c r="BZ83" s="303"/>
      <c r="CA83" s="303"/>
      <c r="CB83" s="303"/>
      <c r="CC83" s="303"/>
      <c r="CD83" s="303"/>
      <c r="CE83" s="303"/>
      <c r="CF83" s="303"/>
      <c r="CG83" s="303"/>
      <c r="CH83" s="303"/>
      <c r="CI83" s="303"/>
      <c r="CJ83" s="1481"/>
      <c r="CK83" s="1481"/>
      <c r="CL83" s="1481"/>
      <c r="CM83" s="1481"/>
      <c r="CN83" s="1481"/>
      <c r="CO83" s="1481"/>
      <c r="CP83" s="1481"/>
      <c r="CQ83" s="1481"/>
      <c r="CR83" s="1481"/>
      <c r="CS83" s="1481"/>
      <c r="CT83" s="1481"/>
      <c r="CU83" s="1481"/>
      <c r="CV83" s="1481"/>
      <c r="CW83" s="1481"/>
      <c r="CX83" s="1481"/>
      <c r="CY83" s="1481"/>
      <c r="CZ83" s="1481"/>
    </row>
    <row r="84" s="398" customFormat="true" ht="15" customHeight="true" x14ac:dyDescent="0.2">
      <c r="A84" s="1194"/>
      <c r="B84" s="1367"/>
      <c r="C84" s="1251"/>
      <c r="D84" s="1252"/>
      <c r="E84" s="1252"/>
      <c r="F84" s="1252"/>
      <c r="G84" s="1253"/>
      <c r="H84" s="1254"/>
      <c r="I84" s="1252"/>
      <c r="J84" s="1252"/>
      <c r="K84" s="1252"/>
      <c r="L84" s="1255"/>
      <c r="M84" s="1256"/>
      <c r="N84" s="1252"/>
      <c r="O84" s="1252"/>
      <c r="P84" s="1252"/>
      <c r="Q84" s="1253"/>
      <c r="R84" s="1254"/>
      <c r="S84" s="1252"/>
      <c r="T84" s="1252"/>
      <c r="U84" s="1252"/>
      <c r="V84" s="1252"/>
      <c r="W84" s="1252"/>
      <c r="X84" s="1252"/>
      <c r="Y84" s="1252"/>
      <c r="Z84" s="1252"/>
      <c r="AA84" s="1252"/>
      <c r="AB84" s="1252"/>
      <c r="AC84" s="1252"/>
      <c r="AD84" s="1252"/>
      <c r="AE84" s="1252"/>
      <c r="AF84" s="1252"/>
      <c r="AG84" s="1252"/>
      <c r="AH84" s="1252"/>
      <c r="AI84" s="1533"/>
      <c r="AJ84" s="557"/>
      <c r="AK84" s="557"/>
      <c r="AL84" s="557"/>
      <c r="AM84" s="557"/>
      <c r="AN84" s="557"/>
      <c r="AO84" s="557"/>
      <c r="AP84" s="557"/>
      <c r="AQ84" s="557"/>
      <c r="AR84" s="557"/>
      <c r="AS84" s="557"/>
      <c r="AT84" s="557"/>
      <c r="AU84" s="557"/>
      <c r="AV84" s="557"/>
      <c r="AW84" s="557"/>
      <c r="AX84" s="557"/>
      <c r="AY84" s="557"/>
      <c r="AZ84" s="216"/>
      <c r="BA84" s="237"/>
      <c r="BB84" s="154"/>
      <c r="BC84" s="322"/>
      <c r="BD84" s="302"/>
      <c r="BE84" s="302"/>
      <c r="BF84" s="302"/>
      <c r="BG84" s="323"/>
      <c r="BH84" s="330"/>
      <c r="BI84" s="302"/>
      <c r="BJ84" s="302"/>
      <c r="BK84" s="302"/>
      <c r="BL84" s="323"/>
      <c r="BM84" s="330"/>
      <c r="BN84" s="302"/>
      <c r="BO84" s="302"/>
      <c r="BP84" s="302"/>
      <c r="BQ84" s="323"/>
      <c r="BR84" s="330"/>
      <c r="BS84" s="302"/>
      <c r="BT84" s="302"/>
      <c r="BU84" s="302"/>
      <c r="BV84" s="302"/>
      <c r="BW84" s="302"/>
      <c r="BX84" s="302"/>
      <c r="BY84" s="303"/>
      <c r="BZ84" s="303"/>
      <c r="CA84" s="303"/>
      <c r="CB84" s="303"/>
      <c r="CC84" s="303"/>
      <c r="CD84" s="303"/>
      <c r="CE84" s="303"/>
      <c r="CF84" s="303"/>
      <c r="CG84" s="303"/>
      <c r="CH84" s="303"/>
      <c r="CI84" s="303"/>
      <c r="CJ84" s="1481"/>
      <c r="CK84" s="1481"/>
      <c r="CL84" s="1481"/>
      <c r="CM84" s="1481"/>
      <c r="CN84" s="1481"/>
      <c r="CO84" s="1481"/>
      <c r="CP84" s="1481"/>
      <c r="CQ84" s="1481"/>
      <c r="CR84" s="1481"/>
      <c r="CS84" s="1481"/>
      <c r="CT84" s="1481"/>
      <c r="CU84" s="1481"/>
      <c r="CV84" s="1481"/>
      <c r="CW84" s="1481"/>
      <c r="CX84" s="1481"/>
      <c r="CY84" s="1481"/>
      <c r="CZ84" s="1481"/>
    </row>
    <row r="85" s="398" customFormat="true" ht="15" customHeight="true" x14ac:dyDescent="0.2">
      <c r="A85" s="1194"/>
      <c r="B85" s="1367"/>
      <c r="C85" s="1251"/>
      <c r="D85" s="1252"/>
      <c r="E85" s="1252"/>
      <c r="F85" s="1252"/>
      <c r="G85" s="1253"/>
      <c r="H85" s="1254"/>
      <c r="I85" s="1252"/>
      <c r="J85" s="1252"/>
      <c r="K85" s="1252"/>
      <c r="L85" s="1255"/>
      <c r="M85" s="1256"/>
      <c r="N85" s="1252"/>
      <c r="O85" s="1252"/>
      <c r="P85" s="1252"/>
      <c r="Q85" s="1253"/>
      <c r="R85" s="1254"/>
      <c r="S85" s="1252"/>
      <c r="T85" s="1252"/>
      <c r="U85" s="1252"/>
      <c r="V85" s="1252"/>
      <c r="W85" s="1252"/>
      <c r="X85" s="1252"/>
      <c r="Y85" s="1252"/>
      <c r="Z85" s="1252"/>
      <c r="AA85" s="1252"/>
      <c r="AB85" s="1252"/>
      <c r="AC85" s="1252"/>
      <c r="AD85" s="1252"/>
      <c r="AE85" s="1252"/>
      <c r="AF85" s="1252"/>
      <c r="AG85" s="1252"/>
      <c r="AH85" s="1252"/>
      <c r="AI85" s="1533"/>
      <c r="AJ85" s="557"/>
      <c r="AK85" s="557"/>
      <c r="AL85" s="557"/>
      <c r="AM85" s="557"/>
      <c r="AN85" s="557"/>
      <c r="AO85" s="557"/>
      <c r="AP85" s="557"/>
      <c r="AQ85" s="557"/>
      <c r="AR85" s="557"/>
      <c r="AS85" s="557"/>
      <c r="AT85" s="557"/>
      <c r="AU85" s="557"/>
      <c r="AV85" s="557"/>
      <c r="AW85" s="557"/>
      <c r="AX85" s="557"/>
      <c r="AY85" s="557"/>
      <c r="AZ85" s="216"/>
      <c r="BA85" s="237"/>
      <c r="BB85" s="154"/>
      <c r="BC85" s="322"/>
      <c r="BD85" s="302"/>
      <c r="BE85" s="302"/>
      <c r="BF85" s="302"/>
      <c r="BG85" s="323"/>
      <c r="BH85" s="330"/>
      <c r="BI85" s="302"/>
      <c r="BJ85" s="302"/>
      <c r="BK85" s="302"/>
      <c r="BL85" s="323"/>
      <c r="BM85" s="330"/>
      <c r="BN85" s="302"/>
      <c r="BO85" s="302"/>
      <c r="BP85" s="302"/>
      <c r="BQ85" s="323"/>
      <c r="BR85" s="330"/>
      <c r="BS85" s="302"/>
      <c r="BT85" s="302"/>
      <c r="BU85" s="302"/>
      <c r="BV85" s="302"/>
      <c r="BW85" s="302"/>
      <c r="BX85" s="302"/>
      <c r="BY85" s="303"/>
      <c r="BZ85" s="303"/>
      <c r="CA85" s="303"/>
      <c r="CB85" s="303"/>
      <c r="CC85" s="303"/>
      <c r="CD85" s="303"/>
      <c r="CE85" s="303"/>
      <c r="CF85" s="303"/>
      <c r="CG85" s="303"/>
      <c r="CH85" s="303"/>
      <c r="CI85" s="303"/>
      <c r="CJ85" s="1481"/>
      <c r="CK85" s="1481"/>
      <c r="CL85" s="1481"/>
      <c r="CM85" s="1481"/>
      <c r="CN85" s="1481"/>
      <c r="CO85" s="1481"/>
      <c r="CP85" s="1481"/>
      <c r="CQ85" s="1481"/>
      <c r="CR85" s="1481"/>
      <c r="CS85" s="1481"/>
      <c r="CT85" s="1481"/>
      <c r="CU85" s="1481"/>
      <c r="CV85" s="1481"/>
      <c r="CW85" s="1481"/>
      <c r="CX85" s="1481"/>
      <c r="CY85" s="1481"/>
      <c r="CZ85" s="1481"/>
    </row>
    <row r="86" s="398" customFormat="true" ht="15" customHeight="true" x14ac:dyDescent="0.2">
      <c r="A86" s="1194"/>
      <c r="B86" s="1367"/>
      <c r="C86" s="1251"/>
      <c r="D86" s="1252"/>
      <c r="E86" s="1252"/>
      <c r="F86" s="1252"/>
      <c r="G86" s="1253"/>
      <c r="H86" s="1254"/>
      <c r="I86" s="1252"/>
      <c r="J86" s="1252"/>
      <c r="K86" s="1252"/>
      <c r="L86" s="1255"/>
      <c r="M86" s="1256"/>
      <c r="N86" s="1252"/>
      <c r="O86" s="1252"/>
      <c r="P86" s="1252"/>
      <c r="Q86" s="1253"/>
      <c r="R86" s="1254"/>
      <c r="S86" s="1252"/>
      <c r="T86" s="1252"/>
      <c r="U86" s="1252"/>
      <c r="V86" s="1252"/>
      <c r="W86" s="1252"/>
      <c r="X86" s="1252"/>
      <c r="Y86" s="1252"/>
      <c r="Z86" s="1252"/>
      <c r="AA86" s="1252"/>
      <c r="AB86" s="1252"/>
      <c r="AC86" s="1252"/>
      <c r="AD86" s="1252"/>
      <c r="AE86" s="1252"/>
      <c r="AF86" s="1252"/>
      <c r="AG86" s="1252"/>
      <c r="AH86" s="1252"/>
      <c r="AI86" s="1533"/>
      <c r="AJ86" s="557"/>
      <c r="AK86" s="557"/>
      <c r="AL86" s="557"/>
      <c r="AM86" s="557"/>
      <c r="AN86" s="557"/>
      <c r="AO86" s="557"/>
      <c r="AP86" s="557"/>
      <c r="AQ86" s="557"/>
      <c r="AR86" s="557"/>
      <c r="AS86" s="557"/>
      <c r="AT86" s="557"/>
      <c r="AU86" s="557"/>
      <c r="AV86" s="557"/>
      <c r="AW86" s="557"/>
      <c r="AX86" s="557"/>
      <c r="AY86" s="557"/>
      <c r="AZ86" s="216"/>
      <c r="BA86" s="237"/>
      <c r="BB86" s="154"/>
      <c r="BC86" s="322"/>
      <c r="BD86" s="302"/>
      <c r="BE86" s="302"/>
      <c r="BF86" s="302"/>
      <c r="BG86" s="323"/>
      <c r="BH86" s="330"/>
      <c r="BI86" s="302"/>
      <c r="BJ86" s="302"/>
      <c r="BK86" s="302"/>
      <c r="BL86" s="323"/>
      <c r="BM86" s="330"/>
      <c r="BN86" s="302"/>
      <c r="BO86" s="302"/>
      <c r="BP86" s="302"/>
      <c r="BQ86" s="323"/>
      <c r="BR86" s="330"/>
      <c r="BS86" s="302"/>
      <c r="BT86" s="302"/>
      <c r="BU86" s="302"/>
      <c r="BV86" s="302"/>
      <c r="BW86" s="302"/>
      <c r="BX86" s="302"/>
      <c r="BY86" s="303"/>
      <c r="BZ86" s="303"/>
      <c r="CA86" s="303"/>
      <c r="CB86" s="303"/>
      <c r="CC86" s="303"/>
      <c r="CD86" s="303"/>
      <c r="CE86" s="303"/>
      <c r="CF86" s="303"/>
      <c r="CG86" s="303"/>
      <c r="CH86" s="303"/>
      <c r="CI86" s="303"/>
      <c r="CJ86" s="1481"/>
      <c r="CK86" s="1481"/>
      <c r="CL86" s="1481"/>
      <c r="CM86" s="1481"/>
      <c r="CN86" s="1481"/>
      <c r="CO86" s="1481"/>
      <c r="CP86" s="1481"/>
      <c r="CQ86" s="1481"/>
      <c r="CR86" s="1481"/>
      <c r="CS86" s="1481"/>
      <c r="CT86" s="1481"/>
      <c r="CU86" s="1481"/>
      <c r="CV86" s="1481"/>
      <c r="CW86" s="1481"/>
      <c r="CX86" s="1481"/>
      <c r="CY86" s="1481"/>
      <c r="CZ86" s="1481"/>
    </row>
    <row r="87" s="398" customFormat="true" ht="15" customHeight="true" x14ac:dyDescent="0.2">
      <c r="A87" s="1194"/>
      <c r="B87" s="1367"/>
      <c r="C87" s="1251"/>
      <c r="D87" s="1252"/>
      <c r="E87" s="1252"/>
      <c r="F87" s="1252"/>
      <c r="G87" s="1253"/>
      <c r="H87" s="1254"/>
      <c r="I87" s="1252"/>
      <c r="J87" s="1252"/>
      <c r="K87" s="1252"/>
      <c r="L87" s="1255"/>
      <c r="M87" s="1256"/>
      <c r="N87" s="1252"/>
      <c r="O87" s="1252"/>
      <c r="P87" s="1252"/>
      <c r="Q87" s="1253"/>
      <c r="R87" s="1254"/>
      <c r="S87" s="1252"/>
      <c r="T87" s="1252"/>
      <c r="U87" s="1252"/>
      <c r="V87" s="1252"/>
      <c r="W87" s="1252"/>
      <c r="X87" s="1252"/>
      <c r="Y87" s="1252"/>
      <c r="Z87" s="1252"/>
      <c r="AA87" s="1252"/>
      <c r="AB87" s="1252"/>
      <c r="AC87" s="1252"/>
      <c r="AD87" s="1252"/>
      <c r="AE87" s="1252"/>
      <c r="AF87" s="1252"/>
      <c r="AG87" s="1252"/>
      <c r="AH87" s="1252"/>
      <c r="AI87" s="1533"/>
      <c r="AJ87" s="557"/>
      <c r="AK87" s="557"/>
      <c r="AL87" s="557"/>
      <c r="AM87" s="557"/>
      <c r="AN87" s="557"/>
      <c r="AO87" s="557"/>
      <c r="AP87" s="557"/>
      <c r="AQ87" s="557"/>
      <c r="AR87" s="557"/>
      <c r="AS87" s="557"/>
      <c r="AT87" s="557"/>
      <c r="AU87" s="557"/>
      <c r="AV87" s="557"/>
      <c r="AW87" s="557"/>
      <c r="AX87" s="557"/>
      <c r="AY87" s="557"/>
      <c r="AZ87" s="216"/>
      <c r="BA87" s="237"/>
      <c r="BB87" s="154"/>
      <c r="BC87" s="322"/>
      <c r="BD87" s="302"/>
      <c r="BE87" s="302"/>
      <c r="BF87" s="302"/>
      <c r="BG87" s="323"/>
      <c r="BH87" s="330"/>
      <c r="BI87" s="302"/>
      <c r="BJ87" s="302"/>
      <c r="BK87" s="302"/>
      <c r="BL87" s="323"/>
      <c r="BM87" s="330"/>
      <c r="BN87" s="302"/>
      <c r="BO87" s="302"/>
      <c r="BP87" s="302"/>
      <c r="BQ87" s="323"/>
      <c r="BR87" s="330"/>
      <c r="BS87" s="302"/>
      <c r="BT87" s="302"/>
      <c r="BU87" s="302"/>
      <c r="BV87" s="302"/>
      <c r="BW87" s="302"/>
      <c r="BX87" s="302"/>
      <c r="BY87" s="303"/>
      <c r="BZ87" s="303"/>
      <c r="CA87" s="303"/>
      <c r="CB87" s="303"/>
      <c r="CC87" s="303"/>
      <c r="CD87" s="303"/>
      <c r="CE87" s="303"/>
      <c r="CF87" s="303"/>
      <c r="CG87" s="303"/>
      <c r="CH87" s="303"/>
      <c r="CI87" s="303"/>
      <c r="CJ87" s="1481"/>
      <c r="CK87" s="1481"/>
      <c r="CL87" s="1481"/>
      <c r="CM87" s="1481"/>
      <c r="CN87" s="1481"/>
      <c r="CO87" s="1481"/>
      <c r="CP87" s="1481"/>
      <c r="CQ87" s="1481"/>
      <c r="CR87" s="1481"/>
      <c r="CS87" s="1481"/>
      <c r="CT87" s="1481"/>
      <c r="CU87" s="1481"/>
      <c r="CV87" s="1481"/>
      <c r="CW87" s="1481"/>
      <c r="CX87" s="1481"/>
      <c r="CY87" s="1481"/>
      <c r="CZ87" s="1481"/>
    </row>
    <row r="88" s="398" customFormat="true" ht="15" customHeight="true" x14ac:dyDescent="0.2">
      <c r="A88" s="1195"/>
      <c r="B88" s="1368"/>
      <c r="C88" s="1257"/>
      <c r="D88" s="1258"/>
      <c r="E88" s="1258"/>
      <c r="F88" s="1258"/>
      <c r="G88" s="1259"/>
      <c r="H88" s="1260"/>
      <c r="I88" s="1258"/>
      <c r="J88" s="1258"/>
      <c r="K88" s="1258"/>
      <c r="L88" s="1261"/>
      <c r="M88" s="1262"/>
      <c r="N88" s="1258"/>
      <c r="O88" s="1258"/>
      <c r="P88" s="1258"/>
      <c r="Q88" s="1259"/>
      <c r="R88" s="1260"/>
      <c r="S88" s="1258"/>
      <c r="T88" s="1258"/>
      <c r="U88" s="1258"/>
      <c r="V88" s="1258"/>
      <c r="W88" s="1258"/>
      <c r="X88" s="1258"/>
      <c r="Y88" s="1258"/>
      <c r="Z88" s="1258"/>
      <c r="AA88" s="1258"/>
      <c r="AB88" s="1258"/>
      <c r="AC88" s="1258"/>
      <c r="AD88" s="1258"/>
      <c r="AE88" s="1258"/>
      <c r="AF88" s="1258"/>
      <c r="AG88" s="1258"/>
      <c r="AH88" s="1258"/>
      <c r="AI88" s="1534"/>
      <c r="AJ88" s="557"/>
      <c r="AK88" s="557"/>
      <c r="AL88" s="557"/>
      <c r="AM88" s="557"/>
      <c r="AN88" s="557"/>
      <c r="AO88" s="557"/>
      <c r="AP88" s="557"/>
      <c r="AQ88" s="557"/>
      <c r="AR88" s="557"/>
      <c r="AS88" s="557"/>
      <c r="AT88" s="557"/>
      <c r="AU88" s="557"/>
      <c r="AV88" s="557"/>
      <c r="AW88" s="557"/>
      <c r="AX88" s="557"/>
      <c r="AY88" s="557"/>
      <c r="AZ88" s="216"/>
      <c r="BA88" s="237"/>
      <c r="BB88" s="154"/>
      <c r="BC88" s="322"/>
      <c r="BD88" s="302"/>
      <c r="BE88" s="302"/>
      <c r="BF88" s="302"/>
      <c r="BG88" s="323"/>
      <c r="BH88" s="330"/>
      <c r="BI88" s="302"/>
      <c r="BJ88" s="302"/>
      <c r="BK88" s="302"/>
      <c r="BL88" s="323"/>
      <c r="BM88" s="330"/>
      <c r="BN88" s="302"/>
      <c r="BO88" s="302"/>
      <c r="BP88" s="302"/>
      <c r="BQ88" s="323"/>
      <c r="BR88" s="330"/>
      <c r="BS88" s="302"/>
      <c r="BT88" s="302"/>
      <c r="BU88" s="302"/>
      <c r="BV88" s="302"/>
      <c r="BW88" s="302"/>
      <c r="BX88" s="302"/>
      <c r="BY88" s="303"/>
      <c r="BZ88" s="303"/>
      <c r="CA88" s="303"/>
      <c r="CB88" s="303"/>
      <c r="CC88" s="303"/>
      <c r="CD88" s="303"/>
      <c r="CE88" s="303"/>
      <c r="CF88" s="303"/>
      <c r="CG88" s="303"/>
      <c r="CH88" s="303"/>
      <c r="CI88" s="303"/>
      <c r="CJ88" s="1481"/>
      <c r="CK88" s="1481"/>
      <c r="CL88" s="1481"/>
      <c r="CM88" s="1481"/>
      <c r="CN88" s="1481"/>
      <c r="CO88" s="1481"/>
      <c r="CP88" s="1481"/>
      <c r="CQ88" s="1481"/>
      <c r="CR88" s="1481"/>
      <c r="CS88" s="1481"/>
      <c r="CT88" s="1481"/>
      <c r="CU88" s="1481"/>
      <c r="CV88" s="1481"/>
      <c r="CW88" s="1481"/>
      <c r="CX88" s="1481"/>
      <c r="CY88" s="1481"/>
      <c r="CZ88" s="1481"/>
    </row>
    <row r="89" s="398" customFormat="true" ht="15" customHeight="true" x14ac:dyDescent="0.2">
      <c r="A89" s="722"/>
      <c r="B89" s="745"/>
      <c r="C89" s="822"/>
      <c r="D89" s="823"/>
      <c r="E89" s="823"/>
      <c r="F89" s="823"/>
      <c r="G89" s="824"/>
      <c r="H89" s="825"/>
      <c r="I89" s="823"/>
      <c r="J89" s="823"/>
      <c r="K89" s="823"/>
      <c r="L89" s="826"/>
      <c r="M89" s="827"/>
      <c r="N89" s="823"/>
      <c r="O89" s="823"/>
      <c r="P89" s="823"/>
      <c r="Q89" s="824"/>
      <c r="R89" s="825"/>
      <c r="S89" s="823"/>
      <c r="T89" s="823"/>
      <c r="U89" s="823"/>
      <c r="V89" s="823"/>
      <c r="W89" s="823"/>
      <c r="X89" s="823"/>
      <c r="Y89" s="823"/>
      <c r="Z89" s="823"/>
      <c r="AA89" s="823"/>
      <c r="AB89" s="828"/>
      <c r="AC89" s="796"/>
      <c r="AD89" s="796"/>
      <c r="AE89" s="796"/>
      <c r="AF89" s="796"/>
      <c r="AG89" s="796"/>
      <c r="AH89" s="796"/>
      <c r="AI89" s="838"/>
      <c r="AJ89" s="557"/>
      <c r="AK89" s="557"/>
      <c r="AL89" s="557"/>
      <c r="AM89" s="557"/>
      <c r="AN89" s="557"/>
      <c r="AO89" s="557"/>
      <c r="AP89" s="557"/>
      <c r="AQ89" s="557"/>
      <c r="AR89" s="557"/>
      <c r="AS89" s="557"/>
      <c r="AT89" s="557"/>
      <c r="AU89" s="557"/>
      <c r="AV89" s="557"/>
      <c r="AW89" s="557"/>
      <c r="AX89" s="557"/>
      <c r="AY89" s="557"/>
      <c r="AZ89" s="216"/>
      <c r="BA89" s="237"/>
      <c r="BB89" s="154"/>
      <c r="BC89" s="322"/>
      <c r="BD89" s="302"/>
      <c r="BE89" s="302"/>
      <c r="BF89" s="302"/>
      <c r="BG89" s="323"/>
      <c r="BH89" s="330"/>
      <c r="BI89" s="302"/>
      <c r="BJ89" s="302"/>
      <c r="BK89" s="302"/>
      <c r="BL89" s="323"/>
      <c r="BM89" s="330"/>
      <c r="BN89" s="302"/>
      <c r="BO89" s="302"/>
      <c r="BP89" s="302"/>
      <c r="BQ89" s="323"/>
      <c r="BR89" s="330"/>
      <c r="BS89" s="302"/>
      <c r="BT89" s="302"/>
      <c r="BU89" s="302"/>
      <c r="BV89" s="302"/>
      <c r="BW89" s="302"/>
      <c r="BX89" s="302"/>
      <c r="BY89" s="303"/>
      <c r="BZ89" s="303"/>
      <c r="CA89" s="303"/>
      <c r="CB89" s="303"/>
      <c r="CC89" s="303"/>
      <c r="CD89" s="303"/>
      <c r="CE89" s="303"/>
      <c r="CF89" s="303"/>
      <c r="CG89" s="303"/>
      <c r="CH89" s="303"/>
      <c r="CI89" s="303"/>
      <c r="CJ89" s="1481"/>
      <c r="CK89" s="1481"/>
      <c r="CL89" s="1481"/>
      <c r="CM89" s="1481"/>
      <c r="CN89" s="1481"/>
      <c r="CO89" s="1481"/>
      <c r="CP89" s="1481"/>
      <c r="CQ89" s="1481"/>
      <c r="CR89" s="1481"/>
      <c r="CS89" s="1481"/>
      <c r="CT89" s="1481"/>
      <c r="CU89" s="1481"/>
      <c r="CV89" s="1481"/>
      <c r="CW89" s="1481"/>
      <c r="CX89" s="1481"/>
      <c r="CY89" s="1481"/>
      <c r="CZ89" s="1481"/>
    </row>
    <row r="90" s="398" customFormat="true" ht="15" customHeight="true" x14ac:dyDescent="0.2">
      <c r="A90" s="723"/>
      <c r="B90" s="746"/>
      <c r="C90" s="829"/>
      <c r="D90" s="830"/>
      <c r="E90" s="830"/>
      <c r="F90" s="830"/>
      <c r="G90" s="831"/>
      <c r="H90" s="832"/>
      <c r="I90" s="830"/>
      <c r="J90" s="830"/>
      <c r="K90" s="830"/>
      <c r="L90" s="833"/>
      <c r="M90" s="834"/>
      <c r="N90" s="830"/>
      <c r="O90" s="830"/>
      <c r="P90" s="830"/>
      <c r="Q90" s="831"/>
      <c r="R90" s="832"/>
      <c r="S90" s="830"/>
      <c r="T90" s="830"/>
      <c r="U90" s="830"/>
      <c r="V90" s="830"/>
      <c r="W90" s="830"/>
      <c r="X90" s="830"/>
      <c r="Y90" s="830"/>
      <c r="Z90" s="830"/>
      <c r="AA90" s="830"/>
      <c r="AB90" s="835"/>
      <c r="AC90" s="796"/>
      <c r="AD90" s="796"/>
      <c r="AE90" s="796"/>
      <c r="AF90" s="796"/>
      <c r="AG90" s="796"/>
      <c r="AH90" s="796"/>
      <c r="AI90" s="838"/>
      <c r="AJ90" s="557"/>
      <c r="AK90" s="557"/>
      <c r="AL90" s="557"/>
      <c r="AM90" s="557"/>
      <c r="AN90" s="557"/>
      <c r="AO90" s="557"/>
      <c r="AP90" s="557"/>
      <c r="AQ90" s="557"/>
      <c r="AR90" s="557"/>
      <c r="AS90" s="557"/>
      <c r="AT90" s="557"/>
      <c r="AU90" s="557"/>
      <c r="AV90" s="557"/>
      <c r="AW90" s="557"/>
      <c r="AX90" s="557"/>
      <c r="AY90" s="557"/>
      <c r="AZ90" s="216"/>
      <c r="BA90" s="237"/>
      <c r="BB90" s="154"/>
      <c r="BC90" s="322"/>
      <c r="BD90" s="302"/>
      <c r="BE90" s="302"/>
      <c r="BF90" s="302"/>
      <c r="BG90" s="323"/>
      <c r="BH90" s="330"/>
      <c r="BI90" s="302"/>
      <c r="BJ90" s="302"/>
      <c r="BK90" s="302"/>
      <c r="BL90" s="323"/>
      <c r="BM90" s="330"/>
      <c r="BN90" s="302"/>
      <c r="BO90" s="302"/>
      <c r="BP90" s="302"/>
      <c r="BQ90" s="323"/>
      <c r="BR90" s="330"/>
      <c r="BS90" s="302"/>
      <c r="BT90" s="302"/>
      <c r="BU90" s="302"/>
      <c r="BV90" s="302"/>
      <c r="BW90" s="302"/>
      <c r="BX90" s="302"/>
      <c r="BY90" s="303"/>
      <c r="BZ90" s="303"/>
      <c r="CA90" s="303"/>
      <c r="CB90" s="303"/>
      <c r="CC90" s="303"/>
      <c r="CD90" s="303"/>
      <c r="CE90" s="303"/>
      <c r="CF90" s="303"/>
      <c r="CG90" s="303"/>
      <c r="CH90" s="303"/>
      <c r="CI90" s="303"/>
      <c r="CJ90" s="1481"/>
      <c r="CK90" s="1481"/>
      <c r="CL90" s="1481"/>
      <c r="CM90" s="1481"/>
      <c r="CN90" s="1481"/>
      <c r="CO90" s="1481"/>
      <c r="CP90" s="1481"/>
      <c r="CQ90" s="1481"/>
      <c r="CR90" s="1481"/>
      <c r="CS90" s="1481"/>
      <c r="CT90" s="1481"/>
      <c r="CU90" s="1481"/>
      <c r="CV90" s="1481"/>
      <c r="CW90" s="1481"/>
      <c r="CX90" s="1481"/>
      <c r="CY90" s="1481"/>
      <c r="CZ90" s="1481"/>
    </row>
    <row r="91" s="398" customFormat="true" ht="15" customHeight="true" x14ac:dyDescent="0.2">
      <c r="A91" s="639"/>
      <c r="B91" s="747"/>
      <c r="C91" s="836"/>
      <c r="D91" s="796"/>
      <c r="E91" s="796"/>
      <c r="F91" s="796"/>
      <c r="G91" s="797"/>
      <c r="H91" s="837"/>
      <c r="I91" s="796"/>
      <c r="J91" s="796"/>
      <c r="K91" s="796"/>
      <c r="L91" s="838"/>
      <c r="M91" s="836"/>
      <c r="N91" s="796"/>
      <c r="O91" s="796"/>
      <c r="P91" s="796"/>
      <c r="Q91" s="797"/>
      <c r="R91" s="837"/>
      <c r="S91" s="796"/>
      <c r="T91" s="796"/>
      <c r="U91" s="796"/>
      <c r="V91" s="796"/>
      <c r="W91" s="796"/>
      <c r="X91" s="796"/>
      <c r="Y91" s="796"/>
      <c r="Z91" s="796"/>
      <c r="AA91" s="796"/>
      <c r="AB91" s="796"/>
      <c r="AC91" s="796"/>
      <c r="AD91" s="796"/>
      <c r="AE91" s="796"/>
      <c r="AF91" s="796"/>
      <c r="AG91" s="796"/>
      <c r="AH91" s="796"/>
      <c r="AI91" s="838"/>
      <c r="AJ91" s="557"/>
      <c r="AK91" s="557"/>
      <c r="AL91" s="557"/>
      <c r="AM91" s="557"/>
      <c r="AN91" s="557"/>
      <c r="AO91" s="557"/>
      <c r="AP91" s="557"/>
      <c r="AQ91" s="557"/>
      <c r="AR91" s="557"/>
      <c r="AS91" s="557"/>
      <c r="AT91" s="557"/>
      <c r="AU91" s="557"/>
      <c r="AV91" s="557"/>
      <c r="AW91" s="557"/>
      <c r="AX91" s="557"/>
      <c r="AY91" s="557"/>
      <c r="AZ91" s="216"/>
      <c r="BA91" s="237"/>
      <c r="BB91" s="154"/>
      <c r="BC91" s="322"/>
      <c r="BD91" s="302"/>
      <c r="BE91" s="302"/>
      <c r="BF91" s="302"/>
      <c r="BG91" s="323"/>
      <c r="BH91" s="330"/>
      <c r="BI91" s="302"/>
      <c r="BJ91" s="302"/>
      <c r="BK91" s="302"/>
      <c r="BL91" s="323"/>
      <c r="BM91" s="330"/>
      <c r="BN91" s="302"/>
      <c r="BO91" s="302"/>
      <c r="BP91" s="302"/>
      <c r="BQ91" s="323"/>
      <c r="BR91" s="330"/>
      <c r="BS91" s="302"/>
      <c r="BT91" s="302"/>
      <c r="BU91" s="302"/>
      <c r="BV91" s="302"/>
      <c r="BW91" s="302"/>
      <c r="BX91" s="302"/>
      <c r="BY91" s="303"/>
      <c r="BZ91" s="303"/>
      <c r="CA91" s="303"/>
      <c r="CB91" s="303"/>
      <c r="CC91" s="303"/>
      <c r="CD91" s="303"/>
      <c r="CE91" s="303"/>
      <c r="CF91" s="303"/>
      <c r="CG91" s="303"/>
      <c r="CH91" s="303"/>
      <c r="CI91" s="303"/>
      <c r="CJ91" s="1481"/>
      <c r="CK91" s="1481"/>
      <c r="CL91" s="1481"/>
      <c r="CM91" s="1481"/>
      <c r="CN91" s="1481"/>
      <c r="CO91" s="1481"/>
      <c r="CP91" s="1481"/>
      <c r="CQ91" s="1481"/>
      <c r="CR91" s="1481"/>
      <c r="CS91" s="1481"/>
      <c r="CT91" s="1481"/>
      <c r="CU91" s="1481"/>
      <c r="CV91" s="1481"/>
      <c r="CW91" s="1481"/>
      <c r="CX91" s="1481"/>
      <c r="CY91" s="1481"/>
      <c r="CZ91" s="1481"/>
    </row>
    <row r="92" s="398" customFormat="true" ht="15" customHeight="true" x14ac:dyDescent="0.2">
      <c r="A92" s="639"/>
      <c r="B92" s="747"/>
      <c r="C92" s="836"/>
      <c r="D92" s="796"/>
      <c r="E92" s="796"/>
      <c r="F92" s="796"/>
      <c r="G92" s="797"/>
      <c r="H92" s="837"/>
      <c r="I92" s="796"/>
      <c r="J92" s="796"/>
      <c r="K92" s="796"/>
      <c r="L92" s="838"/>
      <c r="M92" s="836"/>
      <c r="N92" s="796"/>
      <c r="O92" s="796"/>
      <c r="P92" s="796"/>
      <c r="Q92" s="797"/>
      <c r="R92" s="837"/>
      <c r="S92" s="796"/>
      <c r="T92" s="796"/>
      <c r="U92" s="796"/>
      <c r="V92" s="796"/>
      <c r="W92" s="796"/>
      <c r="X92" s="796"/>
      <c r="Y92" s="796"/>
      <c r="Z92" s="796"/>
      <c r="AA92" s="796"/>
      <c r="AB92" s="796"/>
      <c r="AC92" s="796"/>
      <c r="AD92" s="796"/>
      <c r="AE92" s="796"/>
      <c r="AF92" s="796"/>
      <c r="AG92" s="796"/>
      <c r="AH92" s="796"/>
      <c r="AI92" s="838"/>
      <c r="AJ92" s="557"/>
      <c r="AK92" s="557"/>
      <c r="AL92" s="557"/>
      <c r="AM92" s="557"/>
      <c r="AN92" s="557"/>
      <c r="AO92" s="557"/>
      <c r="AP92" s="557"/>
      <c r="AQ92" s="557"/>
      <c r="AR92" s="557"/>
      <c r="AS92" s="557"/>
      <c r="AT92" s="557"/>
      <c r="AU92" s="557"/>
      <c r="AV92" s="557"/>
      <c r="AW92" s="557"/>
      <c r="AX92" s="557"/>
      <c r="AY92" s="557"/>
      <c r="AZ92" s="216"/>
      <c r="BA92" s="237"/>
      <c r="BB92" s="154"/>
      <c r="BC92" s="322"/>
      <c r="BD92" s="302"/>
      <c r="BE92" s="302"/>
      <c r="BF92" s="302"/>
      <c r="BG92" s="323"/>
      <c r="BH92" s="330"/>
      <c r="BI92" s="302"/>
      <c r="BJ92" s="302"/>
      <c r="BK92" s="302"/>
      <c r="BL92" s="323"/>
      <c r="BM92" s="330"/>
      <c r="BN92" s="302"/>
      <c r="BO92" s="302"/>
      <c r="BP92" s="302"/>
      <c r="BQ92" s="323"/>
      <c r="BR92" s="330"/>
      <c r="BS92" s="302"/>
      <c r="BT92" s="302"/>
      <c r="BU92" s="302"/>
      <c r="BV92" s="302"/>
      <c r="BW92" s="302"/>
      <c r="BX92" s="302"/>
      <c r="BY92" s="303"/>
      <c r="BZ92" s="303"/>
      <c r="CA92" s="303"/>
      <c r="CB92" s="303"/>
      <c r="CC92" s="303"/>
      <c r="CD92" s="303"/>
      <c r="CE92" s="303"/>
      <c r="CF92" s="303"/>
      <c r="CG92" s="303"/>
      <c r="CH92" s="303"/>
      <c r="CI92" s="303"/>
      <c r="CJ92" s="1481"/>
      <c r="CK92" s="1481"/>
      <c r="CL92" s="1481"/>
      <c r="CM92" s="1481"/>
      <c r="CN92" s="1481"/>
      <c r="CO92" s="1481"/>
      <c r="CP92" s="1481"/>
      <c r="CQ92" s="1481"/>
      <c r="CR92" s="1481"/>
      <c r="CS92" s="1481"/>
      <c r="CT92" s="1481"/>
      <c r="CU92" s="1481"/>
      <c r="CV92" s="1481"/>
      <c r="CW92" s="1481"/>
      <c r="CX92" s="1481"/>
      <c r="CY92" s="1481"/>
      <c r="CZ92" s="1481"/>
    </row>
    <row r="93" s="398" customFormat="true" ht="15" customHeight="true" x14ac:dyDescent="0.2">
      <c r="A93" s="724"/>
      <c r="B93" s="748"/>
      <c r="C93" s="642"/>
      <c r="D93" s="643"/>
      <c r="E93" s="643"/>
      <c r="F93" s="643"/>
      <c r="G93" s="704"/>
      <c r="H93" s="692"/>
      <c r="I93" s="643"/>
      <c r="J93" s="643"/>
      <c r="K93" s="643"/>
      <c r="L93" s="665"/>
      <c r="M93" s="642"/>
      <c r="N93" s="643"/>
      <c r="O93" s="643"/>
      <c r="P93" s="643"/>
      <c r="Q93" s="704"/>
      <c r="R93" s="692"/>
      <c r="S93" s="643"/>
      <c r="T93" s="643"/>
      <c r="U93" s="643"/>
      <c r="V93" s="643"/>
      <c r="W93" s="643"/>
      <c r="X93" s="643"/>
      <c r="Y93" s="643"/>
      <c r="Z93" s="643"/>
      <c r="AA93" s="643"/>
      <c r="AB93" s="643"/>
      <c r="AC93" s="796"/>
      <c r="AD93" s="796"/>
      <c r="AE93" s="796"/>
      <c r="AF93" s="796"/>
      <c r="AG93" s="796"/>
      <c r="AH93" s="796"/>
      <c r="AI93" s="838"/>
      <c r="AJ93" s="557"/>
      <c r="AK93" s="557"/>
      <c r="AL93" s="557"/>
      <c r="AM93" s="557"/>
      <c r="AN93" s="557"/>
      <c r="AO93" s="557"/>
      <c r="AP93" s="557"/>
      <c r="AQ93" s="557"/>
      <c r="AR93" s="557"/>
      <c r="AS93" s="557"/>
      <c r="AT93" s="557"/>
      <c r="AU93" s="557"/>
      <c r="AV93" s="557"/>
      <c r="AW93" s="557"/>
      <c r="AX93" s="557"/>
      <c r="AY93" s="557"/>
      <c r="AZ93" s="216"/>
      <c r="BA93" s="237"/>
      <c r="BB93" s="154"/>
      <c r="BC93" s="322"/>
      <c r="BD93" s="302"/>
      <c r="BE93" s="302"/>
      <c r="BF93" s="302"/>
      <c r="BG93" s="323"/>
      <c r="BH93" s="330"/>
      <c r="BI93" s="302"/>
      <c r="BJ93" s="302"/>
      <c r="BK93" s="302"/>
      <c r="BL93" s="323"/>
      <c r="BM93" s="330"/>
      <c r="BN93" s="302"/>
      <c r="BO93" s="302"/>
      <c r="BP93" s="302"/>
      <c r="BQ93" s="323"/>
      <c r="BR93" s="330"/>
      <c r="BS93" s="302"/>
      <c r="BT93" s="302"/>
      <c r="BU93" s="302"/>
      <c r="BV93" s="302"/>
      <c r="BW93" s="302"/>
      <c r="BX93" s="302"/>
      <c r="BY93" s="303"/>
      <c r="BZ93" s="303"/>
      <c r="CA93" s="303"/>
      <c r="CB93" s="303"/>
      <c r="CC93" s="303"/>
      <c r="CD93" s="303"/>
      <c r="CE93" s="303"/>
      <c r="CF93" s="303"/>
      <c r="CG93" s="303"/>
      <c r="CH93" s="303"/>
      <c r="CI93" s="303"/>
      <c r="CJ93" s="1481"/>
      <c r="CK93" s="1481"/>
      <c r="CL93" s="1481"/>
      <c r="CM93" s="1481"/>
      <c r="CN93" s="1481"/>
      <c r="CO93" s="1481"/>
      <c r="CP93" s="1481"/>
      <c r="CQ93" s="1481"/>
      <c r="CR93" s="1481"/>
      <c r="CS93" s="1481"/>
      <c r="CT93" s="1481"/>
      <c r="CU93" s="1481"/>
      <c r="CV93" s="1481"/>
      <c r="CW93" s="1481"/>
      <c r="CX93" s="1481"/>
      <c r="CY93" s="1481"/>
      <c r="CZ93" s="1481"/>
    </row>
    <row r="94" s="398" customFormat="true" ht="15" customHeight="true" x14ac:dyDescent="0.2">
      <c r="A94" s="963"/>
      <c r="B94" s="748"/>
      <c r="C94" s="642"/>
      <c r="D94" s="644"/>
      <c r="E94" s="644"/>
      <c r="F94" s="644"/>
      <c r="G94" s="705"/>
      <c r="H94" s="692"/>
      <c r="I94" s="644"/>
      <c r="J94" s="644"/>
      <c r="K94" s="644"/>
      <c r="L94" s="666"/>
      <c r="M94" s="642"/>
      <c r="N94" s="644"/>
      <c r="O94" s="644"/>
      <c r="P94" s="644"/>
      <c r="Q94" s="705"/>
      <c r="R94" s="692"/>
      <c r="S94" s="644"/>
      <c r="T94" s="644"/>
      <c r="U94" s="644"/>
      <c r="V94" s="644"/>
      <c r="W94" s="644"/>
      <c r="X94" s="644"/>
      <c r="Y94" s="644"/>
      <c r="Z94" s="644"/>
      <c r="AA94" s="644"/>
      <c r="AB94" s="644"/>
      <c r="AC94" s="796"/>
      <c r="AD94" s="796"/>
      <c r="AE94" s="796"/>
      <c r="AF94" s="796"/>
      <c r="AG94" s="796"/>
      <c r="AH94" s="796"/>
      <c r="AI94" s="838"/>
      <c r="AJ94" s="557"/>
      <c r="AK94" s="557"/>
      <c r="AL94" s="557"/>
      <c r="AM94" s="557"/>
      <c r="AN94" s="557"/>
      <c r="AO94" s="557"/>
      <c r="AP94" s="557"/>
      <c r="AQ94" s="557"/>
      <c r="AR94" s="557"/>
      <c r="AS94" s="557"/>
      <c r="AT94" s="557"/>
      <c r="AU94" s="557"/>
      <c r="AV94" s="557"/>
      <c r="AW94" s="557"/>
      <c r="AX94" s="557"/>
      <c r="AY94" s="557"/>
      <c r="AZ94" s="216"/>
      <c r="BA94" s="237"/>
      <c r="BB94" s="154"/>
      <c r="BC94" s="322"/>
      <c r="BD94" s="302"/>
      <c r="BE94" s="302"/>
      <c r="BF94" s="302"/>
      <c r="BG94" s="323"/>
      <c r="BH94" s="330"/>
      <c r="BI94" s="302"/>
      <c r="BJ94" s="302"/>
      <c r="BK94" s="302"/>
      <c r="BL94" s="323"/>
      <c r="BM94" s="330"/>
      <c r="BN94" s="302"/>
      <c r="BO94" s="302"/>
      <c r="BP94" s="302"/>
      <c r="BQ94" s="323"/>
      <c r="BR94" s="330"/>
      <c r="BS94" s="302"/>
      <c r="BT94" s="302"/>
      <c r="BU94" s="302"/>
      <c r="BV94" s="302"/>
      <c r="BW94" s="302"/>
      <c r="BX94" s="302"/>
      <c r="BY94" s="303"/>
      <c r="BZ94" s="303"/>
      <c r="CA94" s="303"/>
      <c r="CB94" s="303"/>
      <c r="CC94" s="303"/>
      <c r="CD94" s="303"/>
      <c r="CE94" s="303"/>
      <c r="CF94" s="303"/>
      <c r="CG94" s="303"/>
      <c r="CH94" s="303"/>
      <c r="CI94" s="303"/>
      <c r="CJ94" s="1481"/>
      <c r="CK94" s="1481"/>
      <c r="CL94" s="1481"/>
      <c r="CM94" s="1481"/>
      <c r="CN94" s="1481"/>
      <c r="CO94" s="1481"/>
      <c r="CP94" s="1481"/>
      <c r="CQ94" s="1481"/>
      <c r="CR94" s="1481"/>
      <c r="CS94" s="1481"/>
      <c r="CT94" s="1481"/>
      <c r="CU94" s="1481"/>
      <c r="CV94" s="1481"/>
      <c r="CW94" s="1481"/>
      <c r="CX94" s="1481"/>
      <c r="CY94" s="1481"/>
      <c r="CZ94" s="1481"/>
    </row>
    <row r="95" s="398" customFormat="true" ht="15" customHeight="true" x14ac:dyDescent="0.2">
      <c r="A95" s="724"/>
      <c r="B95" s="749"/>
      <c r="C95" s="839"/>
      <c r="D95" s="840"/>
      <c r="E95" s="840"/>
      <c r="F95" s="840"/>
      <c r="G95" s="841"/>
      <c r="H95" s="842"/>
      <c r="I95" s="840"/>
      <c r="J95" s="840"/>
      <c r="K95" s="840"/>
      <c r="L95" s="843"/>
      <c r="M95" s="839"/>
      <c r="N95" s="840"/>
      <c r="O95" s="840"/>
      <c r="P95" s="840"/>
      <c r="Q95" s="841"/>
      <c r="R95" s="842"/>
      <c r="S95" s="840"/>
      <c r="T95" s="840"/>
      <c r="U95" s="840"/>
      <c r="V95" s="840"/>
      <c r="W95" s="840"/>
      <c r="X95" s="840"/>
      <c r="Y95" s="840"/>
      <c r="Z95" s="840"/>
      <c r="AA95" s="840"/>
      <c r="AB95" s="840"/>
      <c r="AC95" s="796"/>
      <c r="AD95" s="796"/>
      <c r="AE95" s="796"/>
      <c r="AF95" s="796"/>
      <c r="AG95" s="796"/>
      <c r="AH95" s="796"/>
      <c r="AI95" s="838"/>
      <c r="AJ95" s="557"/>
      <c r="AK95" s="557"/>
      <c r="AL95" s="557"/>
      <c r="AM95" s="557"/>
      <c r="AN95" s="557"/>
      <c r="AO95" s="557"/>
      <c r="AP95" s="557"/>
      <c r="AQ95" s="557"/>
      <c r="AR95" s="557"/>
      <c r="AS95" s="557"/>
      <c r="AT95" s="557"/>
      <c r="AU95" s="557"/>
      <c r="AV95" s="557"/>
      <c r="AW95" s="557"/>
      <c r="AX95" s="557"/>
      <c r="AY95" s="557"/>
      <c r="AZ95" s="216"/>
      <c r="BA95" s="237"/>
      <c r="BB95" s="154"/>
      <c r="BC95" s="322"/>
      <c r="BD95" s="302"/>
      <c r="BE95" s="302"/>
      <c r="BF95" s="302"/>
      <c r="BG95" s="323"/>
      <c r="BH95" s="330"/>
      <c r="BI95" s="302"/>
      <c r="BJ95" s="302"/>
      <c r="BK95" s="302"/>
      <c r="BL95" s="323"/>
      <c r="BM95" s="330"/>
      <c r="BN95" s="302"/>
      <c r="BO95" s="302"/>
      <c r="BP95" s="302"/>
      <c r="BQ95" s="323"/>
      <c r="BR95" s="330"/>
      <c r="BS95" s="302"/>
      <c r="BT95" s="302"/>
      <c r="BU95" s="302"/>
      <c r="BV95" s="302"/>
      <c r="BW95" s="302"/>
      <c r="BX95" s="302"/>
      <c r="BY95" s="303"/>
      <c r="BZ95" s="303"/>
      <c r="CA95" s="303"/>
      <c r="CB95" s="303"/>
      <c r="CC95" s="303"/>
      <c r="CD95" s="303"/>
      <c r="CE95" s="303"/>
      <c r="CF95" s="303"/>
      <c r="CG95" s="303"/>
      <c r="CH95" s="303"/>
      <c r="CI95" s="303"/>
      <c r="CJ95" s="1481"/>
      <c r="CK95" s="1481"/>
      <c r="CL95" s="1481"/>
      <c r="CM95" s="1481"/>
      <c r="CN95" s="1481"/>
      <c r="CO95" s="1481"/>
      <c r="CP95" s="1481"/>
      <c r="CQ95" s="1481"/>
      <c r="CR95" s="1481"/>
      <c r="CS95" s="1481"/>
      <c r="CT95" s="1481"/>
      <c r="CU95" s="1481"/>
      <c r="CV95" s="1481"/>
      <c r="CW95" s="1481"/>
      <c r="CX95" s="1481"/>
      <c r="CY95" s="1481"/>
      <c r="CZ95" s="1481"/>
    </row>
    <row r="96" s="131" customFormat="true" ht="15" customHeight="true" x14ac:dyDescent="0.2">
      <c r="A96" s="963"/>
      <c r="B96" s="749"/>
      <c r="C96" s="839"/>
      <c r="D96" s="840"/>
      <c r="E96" s="840"/>
      <c r="F96" s="840"/>
      <c r="G96" s="841"/>
      <c r="H96" s="842"/>
      <c r="I96" s="840"/>
      <c r="J96" s="840"/>
      <c r="K96" s="840"/>
      <c r="L96" s="843"/>
      <c r="M96" s="839"/>
      <c r="N96" s="840"/>
      <c r="O96" s="840"/>
      <c r="P96" s="840"/>
      <c r="Q96" s="841"/>
      <c r="R96" s="842"/>
      <c r="S96" s="840"/>
      <c r="T96" s="840"/>
      <c r="U96" s="840"/>
      <c r="V96" s="840"/>
      <c r="W96" s="840"/>
      <c r="X96" s="840"/>
      <c r="Y96" s="840"/>
      <c r="Z96" s="840"/>
      <c r="AA96" s="840"/>
      <c r="AB96" s="840"/>
      <c r="AC96" s="796"/>
      <c r="AD96" s="796"/>
      <c r="AE96" s="796"/>
      <c r="AF96" s="796"/>
      <c r="AG96" s="796"/>
      <c r="AH96" s="796"/>
      <c r="AI96" s="838"/>
      <c r="AJ96" s="557"/>
      <c r="AK96" s="557"/>
      <c r="AL96" s="557"/>
      <c r="AM96" s="557"/>
      <c r="AN96" s="557"/>
      <c r="AO96" s="557"/>
      <c r="AP96" s="557"/>
      <c r="AQ96" s="557"/>
      <c r="AR96" s="557"/>
      <c r="AS96" s="557"/>
      <c r="AT96" s="557"/>
      <c r="AU96" s="557"/>
      <c r="AV96" s="557"/>
      <c r="AW96" s="557"/>
      <c r="AX96" s="557"/>
      <c r="AY96" s="557"/>
      <c r="AZ96" s="216"/>
      <c r="BA96" s="237"/>
      <c r="BB96" s="154"/>
      <c r="BC96" s="322"/>
      <c r="BD96" s="302"/>
      <c r="BE96" s="302"/>
      <c r="BF96" s="302"/>
      <c r="BG96" s="323"/>
      <c r="BH96" s="330"/>
      <c r="BI96" s="302"/>
      <c r="BJ96" s="302"/>
      <c r="BK96" s="302"/>
      <c r="BL96" s="323"/>
      <c r="BM96" s="330"/>
      <c r="BN96" s="302"/>
      <c r="BO96" s="302"/>
      <c r="BP96" s="302"/>
      <c r="BQ96" s="323"/>
      <c r="BR96" s="330"/>
      <c r="BS96" s="302"/>
      <c r="BT96" s="302"/>
      <c r="BU96" s="302"/>
      <c r="BV96" s="302"/>
      <c r="BW96" s="302"/>
      <c r="BX96" s="302"/>
      <c r="BY96" s="303"/>
      <c r="BZ96" s="303"/>
      <c r="CA96" s="303"/>
      <c r="CB96" s="303"/>
      <c r="CC96" s="303"/>
      <c r="CD96" s="303"/>
      <c r="CE96" s="303"/>
      <c r="CF96" s="303"/>
      <c r="CG96" s="303"/>
      <c r="CH96" s="303"/>
      <c r="CI96" s="303"/>
      <c r="CJ96" s="1481"/>
      <c r="CK96" s="1481"/>
      <c r="CL96" s="1481"/>
      <c r="CM96" s="1481"/>
      <c r="CN96" s="1481"/>
      <c r="CO96" s="1481"/>
      <c r="CP96" s="1481"/>
      <c r="CQ96" s="1481"/>
      <c r="CR96" s="1481"/>
      <c r="CS96" s="1481"/>
      <c r="CT96" s="1481"/>
      <c r="CU96" s="1481"/>
      <c r="CV96" s="1481"/>
      <c r="CW96" s="1481"/>
      <c r="CX96" s="1481"/>
      <c r="CY96" s="1481"/>
      <c r="CZ96" s="1481"/>
    </row>
    <row r="97" s="131" customFormat="true" ht="15" customHeight="true" x14ac:dyDescent="0.2">
      <c r="A97" s="724"/>
      <c r="B97" s="749"/>
      <c r="C97" s="839"/>
      <c r="D97" s="840"/>
      <c r="E97" s="840"/>
      <c r="F97" s="840"/>
      <c r="G97" s="841"/>
      <c r="H97" s="842"/>
      <c r="I97" s="840"/>
      <c r="J97" s="840"/>
      <c r="K97" s="840"/>
      <c r="L97" s="843"/>
      <c r="M97" s="839"/>
      <c r="N97" s="840"/>
      <c r="O97" s="840"/>
      <c r="P97" s="840"/>
      <c r="Q97" s="841"/>
      <c r="R97" s="842"/>
      <c r="S97" s="840"/>
      <c r="T97" s="840"/>
      <c r="U97" s="840"/>
      <c r="V97" s="840"/>
      <c r="W97" s="840"/>
      <c r="X97" s="840"/>
      <c r="Y97" s="840"/>
      <c r="Z97" s="840"/>
      <c r="AA97" s="840"/>
      <c r="AB97" s="840"/>
      <c r="AC97" s="796"/>
      <c r="AD97" s="796"/>
      <c r="AE97" s="796"/>
      <c r="AF97" s="796"/>
      <c r="AG97" s="796"/>
      <c r="AH97" s="796"/>
      <c r="AI97" s="838"/>
      <c r="AJ97" s="557"/>
      <c r="AK97" s="557"/>
      <c r="AL97" s="557"/>
      <c r="AM97" s="557"/>
      <c r="AN97" s="557"/>
      <c r="AO97" s="557"/>
      <c r="AP97" s="557"/>
      <c r="AQ97" s="557"/>
      <c r="AR97" s="557"/>
      <c r="AS97" s="557"/>
      <c r="AT97" s="557"/>
      <c r="AU97" s="557"/>
      <c r="AV97" s="557"/>
      <c r="AW97" s="557"/>
      <c r="AX97" s="557"/>
      <c r="AY97" s="557"/>
      <c r="AZ97" s="216"/>
      <c r="BA97" s="237"/>
      <c r="BB97" s="154"/>
      <c r="BC97" s="322"/>
      <c r="BD97" s="302"/>
      <c r="BE97" s="302"/>
      <c r="BF97" s="302"/>
      <c r="BG97" s="323"/>
      <c r="BH97" s="330"/>
      <c r="BI97" s="302"/>
      <c r="BJ97" s="302"/>
      <c r="BK97" s="302"/>
      <c r="BL97" s="323"/>
      <c r="BM97" s="330"/>
      <c r="BN97" s="302"/>
      <c r="BO97" s="302"/>
      <c r="BP97" s="302"/>
      <c r="BQ97" s="323"/>
      <c r="BR97" s="330"/>
      <c r="BS97" s="302"/>
      <c r="BT97" s="302"/>
      <c r="BU97" s="302"/>
      <c r="BV97" s="302"/>
      <c r="BW97" s="302"/>
      <c r="BX97" s="302"/>
      <c r="BY97" s="303"/>
      <c r="BZ97" s="303"/>
      <c r="CA97" s="303"/>
      <c r="CB97" s="303"/>
      <c r="CC97" s="303"/>
      <c r="CD97" s="303"/>
      <c r="CE97" s="303"/>
      <c r="CF97" s="303"/>
      <c r="CG97" s="303"/>
      <c r="CH97" s="303"/>
      <c r="CI97" s="303"/>
      <c r="CJ97" s="1481"/>
      <c r="CK97" s="1481"/>
      <c r="CL97" s="1481"/>
      <c r="CM97" s="1481"/>
      <c r="CN97" s="1481"/>
      <c r="CO97" s="1481"/>
      <c r="CP97" s="1481"/>
      <c r="CQ97" s="1481"/>
      <c r="CR97" s="1481"/>
      <c r="CS97" s="1481"/>
      <c r="CT97" s="1481"/>
      <c r="CU97" s="1481"/>
      <c r="CV97" s="1481"/>
      <c r="CW97" s="1481"/>
      <c r="CX97" s="1481"/>
      <c r="CY97" s="1481"/>
      <c r="CZ97" s="1481"/>
    </row>
    <row r="98" s="131" customFormat="true" ht="15" customHeight="true" x14ac:dyDescent="0.2">
      <c r="A98" s="963"/>
      <c r="B98" s="749"/>
      <c r="C98" s="839"/>
      <c r="D98" s="840"/>
      <c r="E98" s="840"/>
      <c r="F98" s="840"/>
      <c r="G98" s="841"/>
      <c r="H98" s="842"/>
      <c r="I98" s="840"/>
      <c r="J98" s="840"/>
      <c r="K98" s="840"/>
      <c r="L98" s="843"/>
      <c r="M98" s="839"/>
      <c r="N98" s="840"/>
      <c r="O98" s="840"/>
      <c r="P98" s="840"/>
      <c r="Q98" s="841"/>
      <c r="R98" s="842"/>
      <c r="S98" s="840"/>
      <c r="T98" s="840"/>
      <c r="U98" s="840"/>
      <c r="V98" s="840"/>
      <c r="W98" s="840"/>
      <c r="X98" s="840"/>
      <c r="Y98" s="840"/>
      <c r="Z98" s="840"/>
      <c r="AA98" s="840"/>
      <c r="AB98" s="840"/>
      <c r="AC98" s="796"/>
      <c r="AD98" s="796"/>
      <c r="AE98" s="796"/>
      <c r="AF98" s="796"/>
      <c r="AG98" s="796"/>
      <c r="AH98" s="796"/>
      <c r="AI98" s="838"/>
      <c r="AJ98" s="557"/>
      <c r="AK98" s="557"/>
      <c r="AL98" s="557"/>
      <c r="AM98" s="557"/>
      <c r="AN98" s="557"/>
      <c r="AO98" s="557"/>
      <c r="AP98" s="557"/>
      <c r="AQ98" s="557"/>
      <c r="AR98" s="557"/>
      <c r="AS98" s="557"/>
      <c r="AT98" s="557"/>
      <c r="AU98" s="557"/>
      <c r="AV98" s="557"/>
      <c r="AW98" s="557"/>
      <c r="AX98" s="557"/>
      <c r="AY98" s="557"/>
      <c r="AZ98" s="216"/>
      <c r="BA98" s="237"/>
      <c r="BB98" s="154"/>
      <c r="BC98" s="322"/>
      <c r="BD98" s="302"/>
      <c r="BE98" s="302"/>
      <c r="BF98" s="302"/>
      <c r="BG98" s="323"/>
      <c r="BH98" s="330"/>
      <c r="BI98" s="302"/>
      <c r="BJ98" s="302"/>
      <c r="BK98" s="302"/>
      <c r="BL98" s="323"/>
      <c r="BM98" s="330"/>
      <c r="BN98" s="302"/>
      <c r="BO98" s="302"/>
      <c r="BP98" s="302"/>
      <c r="BQ98" s="323"/>
      <c r="BR98" s="330"/>
      <c r="BS98" s="302"/>
      <c r="BT98" s="302"/>
      <c r="BU98" s="302"/>
      <c r="BV98" s="302"/>
      <c r="BW98" s="302"/>
      <c r="BX98" s="302"/>
      <c r="BY98" s="303"/>
      <c r="BZ98" s="303"/>
      <c r="CA98" s="303"/>
      <c r="CB98" s="303"/>
      <c r="CC98" s="303"/>
      <c r="CD98" s="303"/>
      <c r="CE98" s="303"/>
      <c r="CF98" s="303"/>
      <c r="CG98" s="303"/>
      <c r="CH98" s="303"/>
      <c r="CI98" s="303"/>
      <c r="CJ98" s="1481"/>
      <c r="CK98" s="1481"/>
      <c r="CL98" s="1481"/>
      <c r="CM98" s="1481"/>
      <c r="CN98" s="1481"/>
      <c r="CO98" s="1481"/>
      <c r="CP98" s="1481"/>
      <c r="CQ98" s="1481"/>
      <c r="CR98" s="1481"/>
      <c r="CS98" s="1481"/>
      <c r="CT98" s="1481"/>
      <c r="CU98" s="1481"/>
      <c r="CV98" s="1481"/>
      <c r="CW98" s="1481"/>
      <c r="CX98" s="1481"/>
      <c r="CY98" s="1481"/>
      <c r="CZ98" s="1481"/>
    </row>
    <row r="99" s="131" customFormat="true" ht="15" customHeight="true" x14ac:dyDescent="0.2">
      <c r="A99" s="963"/>
      <c r="B99" s="749"/>
      <c r="C99" s="839"/>
      <c r="D99" s="840"/>
      <c r="E99" s="840"/>
      <c r="F99" s="840"/>
      <c r="G99" s="841"/>
      <c r="H99" s="842"/>
      <c r="I99" s="840"/>
      <c r="J99" s="840"/>
      <c r="K99" s="840"/>
      <c r="L99" s="843"/>
      <c r="M99" s="839"/>
      <c r="N99" s="840"/>
      <c r="O99" s="840"/>
      <c r="P99" s="840"/>
      <c r="Q99" s="841"/>
      <c r="R99" s="842"/>
      <c r="S99" s="840"/>
      <c r="T99" s="840"/>
      <c r="U99" s="840"/>
      <c r="V99" s="840"/>
      <c r="W99" s="840"/>
      <c r="X99" s="840"/>
      <c r="Y99" s="840"/>
      <c r="Z99" s="840"/>
      <c r="AA99" s="840"/>
      <c r="AB99" s="840"/>
      <c r="AC99" s="796"/>
      <c r="AD99" s="796"/>
      <c r="AE99" s="796"/>
      <c r="AF99" s="796"/>
      <c r="AG99" s="796"/>
      <c r="AH99" s="796"/>
      <c r="AI99" s="838"/>
      <c r="AJ99" s="557"/>
      <c r="AK99" s="557"/>
      <c r="AL99" s="557"/>
      <c r="AM99" s="557"/>
      <c r="AN99" s="557"/>
      <c r="AO99" s="557"/>
      <c r="AP99" s="557"/>
      <c r="AQ99" s="557"/>
      <c r="AR99" s="557"/>
      <c r="AS99" s="557"/>
      <c r="AT99" s="557"/>
      <c r="AU99" s="557"/>
      <c r="AV99" s="557"/>
      <c r="AW99" s="557"/>
      <c r="AX99" s="557"/>
      <c r="AY99" s="557"/>
      <c r="AZ99" s="216"/>
      <c r="BA99" s="237"/>
      <c r="BB99" s="154"/>
      <c r="BC99" s="322"/>
      <c r="BD99" s="302"/>
      <c r="BE99" s="302"/>
      <c r="BF99" s="302"/>
      <c r="BG99" s="323"/>
      <c r="BH99" s="330"/>
      <c r="BI99" s="302"/>
      <c r="BJ99" s="302"/>
      <c r="BK99" s="302"/>
      <c r="BL99" s="323"/>
      <c r="BM99" s="330"/>
      <c r="BN99" s="302"/>
      <c r="BO99" s="302"/>
      <c r="BP99" s="302"/>
      <c r="BQ99" s="323"/>
      <c r="BR99" s="330"/>
      <c r="BS99" s="302"/>
      <c r="BT99" s="302"/>
      <c r="BU99" s="302"/>
      <c r="BV99" s="302"/>
      <c r="BW99" s="302"/>
      <c r="BX99" s="302"/>
      <c r="BY99" s="303"/>
      <c r="BZ99" s="303"/>
      <c r="CA99" s="303"/>
      <c r="CB99" s="303"/>
      <c r="CC99" s="303"/>
      <c r="CD99" s="303"/>
      <c r="CE99" s="303"/>
      <c r="CF99" s="303"/>
      <c r="CG99" s="303"/>
      <c r="CH99" s="303"/>
      <c r="CI99" s="303"/>
      <c r="CJ99" s="1481"/>
      <c r="CK99" s="1481"/>
      <c r="CL99" s="1481"/>
      <c r="CM99" s="1481"/>
      <c r="CN99" s="1481"/>
      <c r="CO99" s="1481"/>
      <c r="CP99" s="1481"/>
      <c r="CQ99" s="1481"/>
      <c r="CR99" s="1481"/>
      <c r="CS99" s="1481"/>
      <c r="CT99" s="1481"/>
      <c r="CU99" s="1481"/>
      <c r="CV99" s="1481"/>
      <c r="CW99" s="1481"/>
      <c r="CX99" s="1481"/>
      <c r="CY99" s="1481"/>
      <c r="CZ99" s="1481"/>
    </row>
    <row r="100" s="131" customFormat="true" ht="15" customHeight="true" x14ac:dyDescent="0.2">
      <c r="A100" s="963"/>
      <c r="B100" s="749"/>
      <c r="C100" s="839"/>
      <c r="D100" s="840"/>
      <c r="E100" s="840"/>
      <c r="F100" s="840"/>
      <c r="G100" s="841"/>
      <c r="H100" s="842"/>
      <c r="I100" s="840"/>
      <c r="J100" s="840"/>
      <c r="K100" s="840"/>
      <c r="L100" s="843"/>
      <c r="M100" s="839"/>
      <c r="N100" s="840"/>
      <c r="O100" s="840"/>
      <c r="P100" s="840"/>
      <c r="Q100" s="841"/>
      <c r="R100" s="842"/>
      <c r="S100" s="840"/>
      <c r="T100" s="840"/>
      <c r="U100" s="840"/>
      <c r="V100" s="840"/>
      <c r="W100" s="840"/>
      <c r="X100" s="840"/>
      <c r="Y100" s="840"/>
      <c r="Z100" s="840"/>
      <c r="AA100" s="840"/>
      <c r="AB100" s="840"/>
      <c r="AC100" s="796"/>
      <c r="AD100" s="796"/>
      <c r="AE100" s="796"/>
      <c r="AF100" s="796"/>
      <c r="AG100" s="796"/>
      <c r="AH100" s="796"/>
      <c r="AI100" s="838"/>
      <c r="AJ100" s="557"/>
      <c r="AK100" s="557"/>
      <c r="AL100" s="557"/>
      <c r="AM100" s="557"/>
      <c r="AN100" s="557"/>
      <c r="AO100" s="557"/>
      <c r="AP100" s="557"/>
      <c r="AQ100" s="557"/>
      <c r="AR100" s="557"/>
      <c r="AS100" s="557"/>
      <c r="AT100" s="557"/>
      <c r="AU100" s="557"/>
      <c r="AV100" s="557"/>
      <c r="AW100" s="557"/>
      <c r="AX100" s="557"/>
      <c r="AY100" s="557"/>
      <c r="AZ100" s="216"/>
      <c r="BA100" s="237"/>
      <c r="BB100" s="154"/>
      <c r="BC100" s="322"/>
      <c r="BD100" s="302"/>
      <c r="BE100" s="302"/>
      <c r="BF100" s="302"/>
      <c r="BG100" s="323"/>
      <c r="BH100" s="330"/>
      <c r="BI100" s="302"/>
      <c r="BJ100" s="302"/>
      <c r="BK100" s="302"/>
      <c r="BL100" s="323"/>
      <c r="BM100" s="330"/>
      <c r="BN100" s="302"/>
      <c r="BO100" s="302"/>
      <c r="BP100" s="302"/>
      <c r="BQ100" s="323"/>
      <c r="BR100" s="330"/>
      <c r="BS100" s="302"/>
      <c r="BT100" s="302"/>
      <c r="BU100" s="302"/>
      <c r="BV100" s="302"/>
      <c r="BW100" s="302"/>
      <c r="BX100" s="302"/>
      <c r="BY100" s="303"/>
      <c r="BZ100" s="303"/>
      <c r="CA100" s="303"/>
      <c r="CB100" s="303"/>
      <c r="CC100" s="303"/>
      <c r="CD100" s="303"/>
      <c r="CE100" s="303"/>
      <c r="CF100" s="303"/>
      <c r="CG100" s="303"/>
      <c r="CH100" s="303"/>
      <c r="CI100" s="303"/>
      <c r="CJ100" s="1481"/>
      <c r="CK100" s="1481"/>
      <c r="CL100" s="1481"/>
      <c r="CM100" s="1481"/>
      <c r="CN100" s="1481"/>
      <c r="CO100" s="1481"/>
      <c r="CP100" s="1481"/>
      <c r="CQ100" s="1481"/>
      <c r="CR100" s="1481"/>
      <c r="CS100" s="1481"/>
      <c r="CT100" s="1481"/>
      <c r="CU100" s="1481"/>
      <c r="CV100" s="1481"/>
      <c r="CW100" s="1481"/>
      <c r="CX100" s="1481"/>
      <c r="CY100" s="1481"/>
      <c r="CZ100" s="1481"/>
    </row>
    <row r="101" s="131" customFormat="true" ht="15" customHeight="true" x14ac:dyDescent="0.2">
      <c r="A101" s="724"/>
      <c r="B101" s="749"/>
      <c r="C101" s="839"/>
      <c r="D101" s="840"/>
      <c r="E101" s="840"/>
      <c r="F101" s="840"/>
      <c r="G101" s="841"/>
      <c r="H101" s="842"/>
      <c r="I101" s="840"/>
      <c r="J101" s="840"/>
      <c r="K101" s="840"/>
      <c r="L101" s="843"/>
      <c r="M101" s="839"/>
      <c r="N101" s="840"/>
      <c r="O101" s="840"/>
      <c r="P101" s="840"/>
      <c r="Q101" s="841"/>
      <c r="R101" s="842"/>
      <c r="S101" s="840"/>
      <c r="T101" s="840"/>
      <c r="U101" s="840"/>
      <c r="V101" s="840"/>
      <c r="W101" s="840"/>
      <c r="X101" s="840"/>
      <c r="Y101" s="840"/>
      <c r="Z101" s="840"/>
      <c r="AA101" s="840"/>
      <c r="AB101" s="840"/>
      <c r="AC101" s="796"/>
      <c r="AD101" s="796"/>
      <c r="AE101" s="796"/>
      <c r="AF101" s="796"/>
      <c r="AG101" s="796"/>
      <c r="AH101" s="796"/>
      <c r="AI101" s="838"/>
      <c r="AJ101" s="557"/>
      <c r="AK101" s="557"/>
      <c r="AL101" s="557"/>
      <c r="AM101" s="557"/>
      <c r="AN101" s="557"/>
      <c r="AO101" s="557"/>
      <c r="AP101" s="557"/>
      <c r="AQ101" s="557"/>
      <c r="AR101" s="557"/>
      <c r="AS101" s="557"/>
      <c r="AT101" s="557"/>
      <c r="AU101" s="557"/>
      <c r="AV101" s="557"/>
      <c r="AW101" s="557"/>
      <c r="AX101" s="557"/>
      <c r="AY101" s="557"/>
      <c r="AZ101" s="216"/>
      <c r="BA101" s="237"/>
      <c r="BB101" s="154"/>
      <c r="BC101" s="322"/>
      <c r="BD101" s="302"/>
      <c r="BE101" s="302"/>
      <c r="BF101" s="302"/>
      <c r="BG101" s="323"/>
      <c r="BH101" s="330"/>
      <c r="BI101" s="302"/>
      <c r="BJ101" s="302"/>
      <c r="BK101" s="302"/>
      <c r="BL101" s="323"/>
      <c r="BM101" s="330"/>
      <c r="BN101" s="302"/>
      <c r="BO101" s="302"/>
      <c r="BP101" s="302"/>
      <c r="BQ101" s="323"/>
      <c r="BR101" s="330"/>
      <c r="BS101" s="302"/>
      <c r="BT101" s="302"/>
      <c r="BU101" s="302"/>
      <c r="BV101" s="302"/>
      <c r="BW101" s="302"/>
      <c r="BX101" s="302"/>
      <c r="BY101" s="303"/>
      <c r="BZ101" s="303"/>
      <c r="CA101" s="303"/>
      <c r="CB101" s="303"/>
      <c r="CC101" s="303"/>
      <c r="CD101" s="303"/>
      <c r="CE101" s="303"/>
      <c r="CF101" s="303"/>
      <c r="CG101" s="303"/>
      <c r="CH101" s="303"/>
      <c r="CI101" s="303"/>
      <c r="CJ101" s="1481"/>
      <c r="CK101" s="1481"/>
      <c r="CL101" s="1481"/>
      <c r="CM101" s="1481"/>
      <c r="CN101" s="1481"/>
      <c r="CO101" s="1481"/>
      <c r="CP101" s="1481"/>
      <c r="CQ101" s="1481"/>
      <c r="CR101" s="1481"/>
      <c r="CS101" s="1481"/>
      <c r="CT101" s="1481"/>
      <c r="CU101" s="1481"/>
      <c r="CV101" s="1481"/>
      <c r="CW101" s="1481"/>
      <c r="CX101" s="1481"/>
      <c r="CY101" s="1481"/>
      <c r="CZ101" s="1481"/>
    </row>
    <row r="102" s="131" customFormat="true" ht="15" customHeight="true" x14ac:dyDescent="0.2">
      <c r="A102" s="963"/>
      <c r="B102" s="749"/>
      <c r="C102" s="839"/>
      <c r="D102" s="840"/>
      <c r="E102" s="840"/>
      <c r="F102" s="840"/>
      <c r="G102" s="841"/>
      <c r="H102" s="842"/>
      <c r="I102" s="840"/>
      <c r="J102" s="840"/>
      <c r="K102" s="840"/>
      <c r="L102" s="843"/>
      <c r="M102" s="839"/>
      <c r="N102" s="840"/>
      <c r="O102" s="840"/>
      <c r="P102" s="840"/>
      <c r="Q102" s="841"/>
      <c r="R102" s="842"/>
      <c r="S102" s="840"/>
      <c r="T102" s="840"/>
      <c r="U102" s="840"/>
      <c r="V102" s="840"/>
      <c r="W102" s="840"/>
      <c r="X102" s="840"/>
      <c r="Y102" s="840"/>
      <c r="Z102" s="840"/>
      <c r="AA102" s="840"/>
      <c r="AB102" s="840"/>
      <c r="AC102" s="796"/>
      <c r="AD102" s="796"/>
      <c r="AE102" s="796"/>
      <c r="AF102" s="796"/>
      <c r="AG102" s="796"/>
      <c r="AH102" s="796"/>
      <c r="AI102" s="838"/>
      <c r="AJ102" s="557"/>
      <c r="AK102" s="557"/>
      <c r="AL102" s="557"/>
      <c r="AM102" s="557"/>
      <c r="AN102" s="557"/>
      <c r="AO102" s="557"/>
      <c r="AP102" s="557"/>
      <c r="AQ102" s="557"/>
      <c r="AR102" s="557"/>
      <c r="AS102" s="557"/>
      <c r="AT102" s="557"/>
      <c r="AU102" s="557"/>
      <c r="AV102" s="557"/>
      <c r="AW102" s="557"/>
      <c r="AX102" s="557"/>
      <c r="AY102" s="557"/>
      <c r="AZ102" s="216"/>
      <c r="BA102" s="237"/>
      <c r="BB102" s="154"/>
      <c r="BC102" s="322"/>
      <c r="BD102" s="302"/>
      <c r="BE102" s="302"/>
      <c r="BF102" s="302"/>
      <c r="BG102" s="323"/>
      <c r="BH102" s="330"/>
      <c r="BI102" s="302"/>
      <c r="BJ102" s="302"/>
      <c r="BK102" s="302"/>
      <c r="BL102" s="323"/>
      <c r="BM102" s="330"/>
      <c r="BN102" s="302"/>
      <c r="BO102" s="302"/>
      <c r="BP102" s="302"/>
      <c r="BQ102" s="323"/>
      <c r="BR102" s="330"/>
      <c r="BS102" s="302"/>
      <c r="BT102" s="302"/>
      <c r="BU102" s="302"/>
      <c r="BV102" s="302"/>
      <c r="BW102" s="302"/>
      <c r="BX102" s="302"/>
      <c r="BY102" s="303"/>
      <c r="BZ102" s="303"/>
      <c r="CA102" s="303"/>
      <c r="CB102" s="303"/>
      <c r="CC102" s="303"/>
      <c r="CD102" s="303"/>
      <c r="CE102" s="303"/>
      <c r="CF102" s="303"/>
      <c r="CG102" s="303"/>
      <c r="CH102" s="303"/>
      <c r="CI102" s="303"/>
      <c r="CJ102" s="1481"/>
      <c r="CK102" s="1481"/>
      <c r="CL102" s="1481"/>
      <c r="CM102" s="1481"/>
      <c r="CN102" s="1481"/>
      <c r="CO102" s="1481"/>
      <c r="CP102" s="1481"/>
      <c r="CQ102" s="1481"/>
      <c r="CR102" s="1481"/>
      <c r="CS102" s="1481"/>
      <c r="CT102" s="1481"/>
      <c r="CU102" s="1481"/>
      <c r="CV102" s="1481"/>
      <c r="CW102" s="1481"/>
      <c r="CX102" s="1481"/>
      <c r="CY102" s="1481"/>
      <c r="CZ102" s="1481"/>
    </row>
    <row r="103" s="131" customFormat="true" ht="15" customHeight="true" x14ac:dyDescent="0.2">
      <c r="A103" s="963"/>
      <c r="B103" s="749"/>
      <c r="C103" s="839"/>
      <c r="D103" s="840"/>
      <c r="E103" s="840"/>
      <c r="F103" s="840"/>
      <c r="G103" s="841"/>
      <c r="H103" s="842"/>
      <c r="I103" s="840"/>
      <c r="J103" s="840"/>
      <c r="K103" s="840"/>
      <c r="L103" s="843"/>
      <c r="M103" s="839"/>
      <c r="N103" s="840"/>
      <c r="O103" s="840"/>
      <c r="P103" s="840"/>
      <c r="Q103" s="841"/>
      <c r="R103" s="842"/>
      <c r="S103" s="840"/>
      <c r="T103" s="840"/>
      <c r="U103" s="840"/>
      <c r="V103" s="840"/>
      <c r="W103" s="840"/>
      <c r="X103" s="840"/>
      <c r="Y103" s="840"/>
      <c r="Z103" s="840"/>
      <c r="AA103" s="840"/>
      <c r="AB103" s="840"/>
      <c r="AC103" s="796"/>
      <c r="AD103" s="796"/>
      <c r="AE103" s="796"/>
      <c r="AF103" s="796"/>
      <c r="AG103" s="796"/>
      <c r="AH103" s="796"/>
      <c r="AI103" s="838"/>
      <c r="AJ103" s="557"/>
      <c r="AK103" s="557"/>
      <c r="AL103" s="557"/>
      <c r="AM103" s="557"/>
      <c r="AN103" s="557"/>
      <c r="AO103" s="557"/>
      <c r="AP103" s="557"/>
      <c r="AQ103" s="557"/>
      <c r="AR103" s="557"/>
      <c r="AS103" s="557"/>
      <c r="AT103" s="557"/>
      <c r="AU103" s="557"/>
      <c r="AV103" s="557"/>
      <c r="AW103" s="557"/>
      <c r="AX103" s="557"/>
      <c r="AY103" s="557"/>
      <c r="AZ103" s="216"/>
      <c r="BA103" s="237"/>
      <c r="BB103" s="154"/>
      <c r="BC103" s="322"/>
      <c r="BD103" s="302"/>
      <c r="BE103" s="302"/>
      <c r="BF103" s="302"/>
      <c r="BG103" s="323"/>
      <c r="BH103" s="330"/>
      <c r="BI103" s="302"/>
      <c r="BJ103" s="302"/>
      <c r="BK103" s="302"/>
      <c r="BL103" s="323"/>
      <c r="BM103" s="330"/>
      <c r="BN103" s="302"/>
      <c r="BO103" s="302"/>
      <c r="BP103" s="302"/>
      <c r="BQ103" s="323"/>
      <c r="BR103" s="330"/>
      <c r="BS103" s="302"/>
      <c r="BT103" s="302"/>
      <c r="BU103" s="302"/>
      <c r="BV103" s="302"/>
      <c r="BW103" s="302"/>
      <c r="BX103" s="302"/>
      <c r="BY103" s="303"/>
      <c r="BZ103" s="303"/>
      <c r="CA103" s="303"/>
      <c r="CB103" s="303"/>
      <c r="CC103" s="303"/>
      <c r="CD103" s="303"/>
      <c r="CE103" s="303"/>
      <c r="CF103" s="303"/>
      <c r="CG103" s="303"/>
      <c r="CH103" s="303"/>
      <c r="CI103" s="303"/>
      <c r="CJ103" s="1481"/>
      <c r="CK103" s="1481"/>
      <c r="CL103" s="1481"/>
      <c r="CM103" s="1481"/>
      <c r="CN103" s="1481"/>
      <c r="CO103" s="1481"/>
      <c r="CP103" s="1481"/>
      <c r="CQ103" s="1481"/>
      <c r="CR103" s="1481"/>
      <c r="CS103" s="1481"/>
      <c r="CT103" s="1481"/>
      <c r="CU103" s="1481"/>
      <c r="CV103" s="1481"/>
      <c r="CW103" s="1481"/>
      <c r="CX103" s="1481"/>
      <c r="CY103" s="1481"/>
      <c r="CZ103" s="1481"/>
    </row>
    <row r="104" s="131" customFormat="true" ht="15" customHeight="true" x14ac:dyDescent="0.2">
      <c r="A104" s="963"/>
      <c r="B104" s="749"/>
      <c r="C104" s="839"/>
      <c r="D104" s="840"/>
      <c r="E104" s="840"/>
      <c r="F104" s="840"/>
      <c r="G104" s="841"/>
      <c r="H104" s="842"/>
      <c r="I104" s="840"/>
      <c r="J104" s="840"/>
      <c r="K104" s="840"/>
      <c r="L104" s="843"/>
      <c r="M104" s="839"/>
      <c r="N104" s="840"/>
      <c r="O104" s="840"/>
      <c r="P104" s="840"/>
      <c r="Q104" s="841"/>
      <c r="R104" s="842"/>
      <c r="S104" s="840"/>
      <c r="T104" s="840"/>
      <c r="U104" s="840"/>
      <c r="V104" s="840"/>
      <c r="W104" s="840"/>
      <c r="X104" s="840"/>
      <c r="Y104" s="840"/>
      <c r="Z104" s="840"/>
      <c r="AA104" s="840"/>
      <c r="AB104" s="840"/>
      <c r="AC104" s="796"/>
      <c r="AD104" s="796"/>
      <c r="AE104" s="796"/>
      <c r="AF104" s="796"/>
      <c r="AG104" s="796"/>
      <c r="AH104" s="796"/>
      <c r="AI104" s="838"/>
      <c r="AJ104" s="557"/>
      <c r="AK104" s="557"/>
      <c r="AL104" s="557"/>
      <c r="AM104" s="557"/>
      <c r="AN104" s="557"/>
      <c r="AO104" s="557"/>
      <c r="AP104" s="557"/>
      <c r="AQ104" s="557"/>
      <c r="AR104" s="557"/>
      <c r="AS104" s="557"/>
      <c r="AT104" s="557"/>
      <c r="AU104" s="557"/>
      <c r="AV104" s="557"/>
      <c r="AW104" s="557"/>
      <c r="AX104" s="557"/>
      <c r="AY104" s="557"/>
      <c r="AZ104" s="216"/>
      <c r="BA104" s="237"/>
      <c r="BB104" s="154"/>
      <c r="BC104" s="322"/>
      <c r="BD104" s="302"/>
      <c r="BE104" s="302"/>
      <c r="BF104" s="302"/>
      <c r="BG104" s="323"/>
      <c r="BH104" s="330"/>
      <c r="BI104" s="302"/>
      <c r="BJ104" s="302"/>
      <c r="BK104" s="302"/>
      <c r="BL104" s="323"/>
      <c r="BM104" s="330"/>
      <c r="BN104" s="302"/>
      <c r="BO104" s="302"/>
      <c r="BP104" s="302"/>
      <c r="BQ104" s="323"/>
      <c r="BR104" s="330"/>
      <c r="BS104" s="302"/>
      <c r="BT104" s="302"/>
      <c r="BU104" s="302"/>
      <c r="BV104" s="302"/>
      <c r="BW104" s="302"/>
      <c r="BX104" s="302"/>
      <c r="BY104" s="303"/>
      <c r="BZ104" s="303"/>
      <c r="CA104" s="303"/>
      <c r="CB104" s="303"/>
      <c r="CC104" s="303"/>
      <c r="CD104" s="303"/>
      <c r="CE104" s="303"/>
      <c r="CF104" s="303"/>
      <c r="CG104" s="303"/>
      <c r="CH104" s="303"/>
      <c r="CI104" s="303"/>
      <c r="CJ104" s="1481"/>
      <c r="CK104" s="1481"/>
      <c r="CL104" s="1481"/>
      <c r="CM104" s="1481"/>
      <c r="CN104" s="1481"/>
      <c r="CO104" s="1481"/>
      <c r="CP104" s="1481"/>
      <c r="CQ104" s="1481"/>
      <c r="CR104" s="1481"/>
      <c r="CS104" s="1481"/>
      <c r="CT104" s="1481"/>
      <c r="CU104" s="1481"/>
      <c r="CV104" s="1481"/>
      <c r="CW104" s="1481"/>
      <c r="CX104" s="1481"/>
      <c r="CY104" s="1481"/>
      <c r="CZ104" s="1481"/>
    </row>
    <row r="105" s="131" customFormat="true" ht="15" customHeight="true" x14ac:dyDescent="0.2">
      <c r="A105" s="743"/>
      <c r="B105" s="750"/>
      <c r="C105" s="844"/>
      <c r="D105" s="845"/>
      <c r="E105" s="845"/>
      <c r="F105" s="845"/>
      <c r="G105" s="846"/>
      <c r="H105" s="847"/>
      <c r="I105" s="845"/>
      <c r="J105" s="845"/>
      <c r="K105" s="845"/>
      <c r="L105" s="848"/>
      <c r="M105" s="844"/>
      <c r="N105" s="845"/>
      <c r="O105" s="845"/>
      <c r="P105" s="845"/>
      <c r="Q105" s="846"/>
      <c r="R105" s="847"/>
      <c r="S105" s="845"/>
      <c r="T105" s="845"/>
      <c r="U105" s="845"/>
      <c r="V105" s="845"/>
      <c r="W105" s="845"/>
      <c r="X105" s="845"/>
      <c r="Y105" s="845"/>
      <c r="Z105" s="845"/>
      <c r="AA105" s="845"/>
      <c r="AB105" s="845"/>
      <c r="AC105" s="849"/>
      <c r="AD105" s="849"/>
      <c r="AE105" s="849"/>
      <c r="AF105" s="849"/>
      <c r="AG105" s="849"/>
      <c r="AH105" s="849"/>
      <c r="AI105" s="962"/>
      <c r="AJ105" s="557"/>
      <c r="AK105" s="557"/>
      <c r="AL105" s="557"/>
      <c r="AM105" s="557"/>
      <c r="AN105" s="557"/>
      <c r="AO105" s="557"/>
      <c r="AP105" s="557"/>
      <c r="AQ105" s="557"/>
      <c r="AR105" s="557"/>
      <c r="AS105" s="557"/>
      <c r="AT105" s="557"/>
      <c r="AU105" s="557"/>
      <c r="AV105" s="557"/>
      <c r="AW105" s="557"/>
      <c r="AX105" s="557"/>
      <c r="AY105" s="557"/>
      <c r="AZ105" s="216"/>
      <c r="BA105" s="237"/>
      <c r="BB105" s="154"/>
      <c r="BC105" s="324"/>
      <c r="BD105" s="325"/>
      <c r="BE105" s="325"/>
      <c r="BF105" s="325"/>
      <c r="BG105" s="326"/>
      <c r="BH105" s="331"/>
      <c r="BI105" s="325"/>
      <c r="BJ105" s="325"/>
      <c r="BK105" s="325"/>
      <c r="BL105" s="326"/>
      <c r="BM105" s="331"/>
      <c r="BN105" s="325"/>
      <c r="BO105" s="325"/>
      <c r="BP105" s="325"/>
      <c r="BQ105" s="326"/>
      <c r="BR105" s="331"/>
      <c r="BS105" s="325"/>
      <c r="BT105" s="325"/>
      <c r="BU105" s="325"/>
      <c r="BV105" s="325"/>
      <c r="BW105" s="325"/>
      <c r="BX105" s="325"/>
      <c r="BY105" s="332"/>
      <c r="BZ105" s="332"/>
      <c r="CA105" s="332"/>
      <c r="CB105" s="332"/>
      <c r="CC105" s="332"/>
      <c r="CD105" s="332"/>
      <c r="CE105" s="332"/>
      <c r="CF105" s="332"/>
      <c r="CG105" s="332"/>
      <c r="CH105" s="332"/>
      <c r="CI105" s="332"/>
      <c r="CJ105" s="1481"/>
      <c r="CK105" s="1481"/>
      <c r="CL105" s="1481"/>
      <c r="CM105" s="1481"/>
      <c r="CN105" s="1481"/>
      <c r="CO105" s="1481"/>
      <c r="CP105" s="1481"/>
      <c r="CQ105" s="1481"/>
      <c r="CR105" s="1481"/>
      <c r="CS105" s="1481"/>
      <c r="CT105" s="1481"/>
      <c r="CU105" s="1481"/>
      <c r="CV105" s="1481"/>
      <c r="CW105" s="1481"/>
      <c r="CX105" s="1481"/>
      <c r="CY105" s="1481"/>
      <c r="CZ105" s="1481"/>
    </row>
    <row r="106" s="131" customFormat="true" ht="250.15" customHeight="true" x14ac:dyDescent="0.2">
      <c r="A106" s="399"/>
      <c r="B106" s="575"/>
      <c r="C106" s="576"/>
      <c r="D106" s="576"/>
      <c r="E106" s="576"/>
      <c r="F106" s="576"/>
      <c r="G106" s="576"/>
      <c r="H106" s="576"/>
      <c r="I106" s="576"/>
      <c r="J106" s="576"/>
      <c r="K106" s="576"/>
      <c r="L106" s="576"/>
      <c r="M106" s="576"/>
      <c r="N106" s="576"/>
      <c r="O106" s="576"/>
      <c r="P106" s="576"/>
      <c r="Q106" s="576"/>
      <c r="R106" s="576"/>
      <c r="S106" s="576"/>
      <c r="T106" s="576"/>
      <c r="U106" s="576"/>
      <c r="V106" s="576"/>
      <c r="W106" s="576"/>
      <c r="X106" s="576"/>
      <c r="Y106" s="576"/>
      <c r="Z106" s="576"/>
      <c r="AA106" s="576"/>
      <c r="AB106" s="576"/>
      <c r="AJ106" s="216"/>
      <c r="AK106" s="216"/>
      <c r="AL106" s="216"/>
      <c r="AM106" s="216"/>
      <c r="AN106" s="216"/>
      <c r="AO106" s="216"/>
      <c r="AP106" s="216"/>
      <c r="AQ106" s="216"/>
      <c r="AR106" s="216"/>
      <c r="AS106" s="216"/>
      <c r="AT106" s="216"/>
      <c r="AU106" s="216"/>
      <c r="AV106" s="216"/>
      <c r="AW106" s="216"/>
      <c r="AX106" s="216"/>
      <c r="AY106" s="216"/>
      <c r="AZ106" s="216"/>
      <c r="BA106" s="298"/>
      <c r="BB106" s="299"/>
      <c r="BC106" s="299"/>
      <c r="BD106" s="299"/>
      <c r="BE106" s="299"/>
      <c r="BF106" s="299"/>
      <c r="BG106" s="299"/>
      <c r="BH106" s="299"/>
      <c r="BI106" s="299"/>
      <c r="BJ106" s="299"/>
      <c r="BK106" s="299"/>
      <c r="BL106" s="299"/>
      <c r="BM106" s="299"/>
      <c r="BN106" s="299"/>
      <c r="BO106" s="299"/>
      <c r="BP106" s="299"/>
      <c r="BQ106" s="299"/>
      <c r="BR106" s="299"/>
      <c r="BS106" s="299"/>
      <c r="BT106" s="299"/>
      <c r="BU106" s="299"/>
      <c r="BV106" s="299"/>
      <c r="BW106" s="299"/>
      <c r="BX106" s="299"/>
      <c r="BY106" s="298"/>
      <c r="BZ106" s="298"/>
      <c r="CA106" s="298"/>
      <c r="CB106" s="298"/>
      <c r="CC106" s="298"/>
      <c r="CD106" s="298"/>
      <c r="CE106" s="298"/>
      <c r="CF106" s="298"/>
      <c r="CG106" s="298"/>
      <c r="CH106" s="298"/>
      <c r="CI106" s="298"/>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9"/>
      <c r="B107" s="112"/>
      <c r="C107" s="277"/>
      <c r="D107" s="277"/>
      <c r="E107" s="277"/>
      <c r="F107" s="277"/>
      <c r="G107" s="277"/>
      <c r="H107" s="277"/>
      <c r="I107" s="277"/>
      <c r="J107" s="277"/>
      <c r="K107" s="277"/>
      <c r="L107" s="277"/>
      <c r="M107" s="277"/>
      <c r="N107" s="277"/>
      <c r="O107" s="277"/>
      <c r="P107" s="277"/>
      <c r="Q107" s="277"/>
      <c r="R107" s="277"/>
      <c r="S107" s="277"/>
      <c r="T107" s="277"/>
      <c r="U107" s="277"/>
      <c r="V107" s="277"/>
      <c r="W107" s="277"/>
      <c r="X107" s="277"/>
      <c r="Y107" s="277"/>
      <c r="Z107" s="277"/>
      <c r="AA107" s="277"/>
      <c r="AB107" s="277"/>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1707" t="str">
        <f>A1026</f>
        <v>Sudan</v>
      </c>
      <c r="B108" s="1708"/>
      <c r="C108" s="113"/>
      <c r="D108" s="113"/>
      <c r="E108" s="113"/>
      <c r="F108" s="113"/>
      <c r="G108" s="113"/>
      <c r="H108" s="113"/>
      <c r="I108" s="113"/>
      <c r="J108" s="113"/>
      <c r="K108" s="113"/>
      <c r="L108" s="113"/>
      <c r="M108" s="113"/>
      <c r="N108" s="113"/>
      <c r="O108" s="113"/>
      <c r="P108" s="113"/>
      <c r="Q108" s="113"/>
      <c r="R108" s="113"/>
      <c r="S108" s="113"/>
      <c r="T108" s="113"/>
      <c r="U108" s="113"/>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2014</v>
      </c>
      <c r="B109" s="139"/>
      <c r="C109" s="113"/>
      <c r="D109" s="113"/>
      <c r="E109" s="113"/>
      <c r="F109" s="113"/>
      <c r="G109" s="113"/>
      <c r="H109" s="113"/>
      <c r="I109" s="113"/>
      <c r="J109" s="113"/>
      <c r="K109" s="113"/>
      <c r="L109" s="113"/>
      <c r="M109" s="113"/>
      <c r="N109" s="113"/>
      <c r="O109" s="113"/>
      <c r="P109" s="113"/>
      <c r="Q109" s="113"/>
      <c r="R109" s="113"/>
      <c r="S109" s="113"/>
      <c r="T109" s="113"/>
      <c r="U109" s="113"/>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4" t="s">
        <v>97</v>
      </c>
      <c r="B112" s="222"/>
      <c r="C112" s="113"/>
      <c r="D112" s="113"/>
      <c r="E112" s="113"/>
      <c r="F112" s="113"/>
      <c r="G112" s="113"/>
      <c r="H112" s="113"/>
      <c r="I112" s="113"/>
      <c r="J112" s="113"/>
      <c r="K112" s="113"/>
      <c r="L112" s="113"/>
      <c r="M112" s="113"/>
      <c r="N112" s="113"/>
      <c r="O112" s="113"/>
      <c r="P112" s="113"/>
      <c r="Q112" s="113"/>
      <c r="R112" s="113"/>
      <c r="S112" s="113"/>
      <c r="T112" s="113"/>
      <c r="U112" s="113"/>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MICS14</v>
      </c>
      <c r="C115" s="113"/>
      <c r="D115" s="113"/>
      <c r="E115" s="113"/>
      <c r="F115" s="113"/>
      <c r="G115" s="113"/>
      <c r="H115" s="113"/>
      <c r="I115" s="113"/>
      <c r="J115" s="113"/>
      <c r="K115" s="113"/>
      <c r="L115" s="113"/>
      <c r="M115" s="113"/>
      <c r="N115" s="113"/>
      <c r="O115" s="113"/>
      <c r="P115" s="113"/>
      <c r="Q115" s="113"/>
      <c r="R115" s="113"/>
      <c r="S115" s="113"/>
      <c r="T115" s="113"/>
      <c r="U115" s="113"/>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569" t="str">
        <f>B1030</f>
        <v/>
      </c>
      <c r="B116" s="570"/>
      <c r="C116" s="113"/>
      <c r="D116" s="113"/>
      <c r="E116" s="113"/>
      <c r="F116" s="113"/>
      <c r="G116" s="113"/>
      <c r="H116" s="113"/>
      <c r="I116" s="113"/>
      <c r="J116" s="113"/>
      <c r="K116" s="113"/>
      <c r="L116" s="113"/>
      <c r="M116" s="113"/>
      <c r="N116" s="113"/>
      <c r="O116" s="113"/>
      <c r="P116" s="113"/>
      <c r="Q116" s="113"/>
      <c r="R116" s="113"/>
      <c r="S116" s="113"/>
      <c r="T116" s="113"/>
      <c r="U116" s="113"/>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569" t="str">
        <f>B1029</f>
        <v/>
      </c>
      <c r="B117" s="571"/>
      <c r="C117" s="113"/>
      <c r="D117" s="113"/>
      <c r="E117" s="113"/>
      <c r="F117" s="113"/>
      <c r="G117" s="113"/>
      <c r="H117" s="113"/>
      <c r="I117" s="113"/>
      <c r="J117" s="113"/>
      <c r="K117" s="113"/>
      <c r="L117" s="113"/>
      <c r="M117" s="113"/>
      <c r="N117" s="113"/>
      <c r="O117" s="113"/>
      <c r="P117" s="113"/>
      <c r="Q117" s="113"/>
      <c r="R117" s="113"/>
      <c r="S117" s="113"/>
      <c r="T117" s="113"/>
      <c r="U117" s="113"/>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572"/>
      <c r="B118" s="570"/>
      <c r="C118" s="113"/>
      <c r="D118" s="113"/>
      <c r="E118" s="113"/>
      <c r="F118" s="113"/>
      <c r="G118" s="113"/>
      <c r="H118" s="113"/>
      <c r="I118" s="113"/>
      <c r="J118" s="113"/>
      <c r="K118" s="113"/>
      <c r="L118" s="113"/>
      <c r="M118" s="113"/>
      <c r="N118" s="113"/>
      <c r="O118" s="113"/>
      <c r="P118" s="113"/>
      <c r="Q118" s="113"/>
      <c r="R118" s="113"/>
      <c r="S118" s="113"/>
      <c r="T118" s="113"/>
      <c r="U118" s="113"/>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573"/>
      <c r="B119" s="574"/>
      <c r="C119" s="113"/>
      <c r="D119" s="113"/>
      <c r="E119" s="113"/>
      <c r="F119" s="113"/>
      <c r="G119" s="113"/>
      <c r="H119" s="113"/>
      <c r="I119" s="113"/>
      <c r="J119" s="113"/>
      <c r="K119" s="113"/>
      <c r="L119" s="113"/>
      <c r="M119" s="113"/>
      <c r="N119" s="113"/>
      <c r="O119" s="113"/>
      <c r="P119" s="113"/>
      <c r="Q119" s="113"/>
      <c r="R119" s="113"/>
      <c r="S119" s="113"/>
      <c r="T119" s="113"/>
      <c r="U119" s="113"/>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398" customFormat="true" ht="15" customHeight="true" x14ac:dyDescent="0.2">
      <c r="A120" s="116" t="s">
        <v>98</v>
      </c>
      <c r="B120" s="207"/>
      <c r="C120" s="1715" t="s">
        <v>114</v>
      </c>
      <c r="D120" s="1716"/>
      <c r="E120" s="1716"/>
      <c r="F120" s="1716"/>
      <c r="G120" s="1717"/>
      <c r="H120" s="1897" t="s">
        <v>38</v>
      </c>
      <c r="I120" s="1898"/>
      <c r="J120" s="1898"/>
      <c r="K120" s="1898"/>
      <c r="L120" s="1899"/>
      <c r="M120" s="1904" t="s">
        <v>37</v>
      </c>
      <c r="N120" s="1905"/>
      <c r="O120" s="1905"/>
      <c r="P120" s="1905"/>
      <c r="Q120" s="1906"/>
      <c r="R120" s="1511" t="s">
        <v>138</v>
      </c>
      <c r="S120" s="1520"/>
      <c r="T120" s="1520"/>
      <c r="U120" s="1520"/>
      <c r="V120" s="1520"/>
      <c r="W120" s="1520"/>
      <c r="X120" s="1520"/>
      <c r="Y120" s="1520"/>
      <c r="Z120" s="1520"/>
      <c r="AA120" s="1520"/>
      <c r="AB120" s="1520"/>
      <c r="AC120" s="1520"/>
      <c r="AD120" s="1520"/>
      <c r="AE120" s="1520"/>
      <c r="AF120" s="1520"/>
      <c r="AG120" s="1520"/>
      <c r="AH120" s="1520"/>
      <c r="AI120" s="1521"/>
      <c r="AJ120" s="557"/>
      <c r="AK120" s="557"/>
      <c r="AL120" s="557"/>
      <c r="AM120" s="557"/>
      <c r="AN120" s="557"/>
      <c r="AO120" s="557"/>
      <c r="AP120" s="557"/>
      <c r="AQ120" s="557"/>
      <c r="AR120" s="557"/>
      <c r="AS120" s="557"/>
      <c r="AT120" s="557"/>
      <c r="AU120" s="557"/>
      <c r="AV120" s="557"/>
      <c r="AW120" s="557"/>
      <c r="AX120" s="557"/>
      <c r="AY120" s="557"/>
      <c r="AZ120" s="216"/>
      <c r="BA120" s="217" t="s">
        <v>128</v>
      </c>
      <c r="BB120" s="116" t="s">
        <v>98</v>
      </c>
      <c r="BC120" s="1769" t="s">
        <v>114</v>
      </c>
      <c r="BD120" s="1770"/>
      <c r="BE120" s="1770"/>
      <c r="BF120" s="1770"/>
      <c r="BG120" s="1771"/>
      <c r="BH120" s="1772" t="s">
        <v>38</v>
      </c>
      <c r="BI120" s="1770"/>
      <c r="BJ120" s="1770"/>
      <c r="BK120" s="1770"/>
      <c r="BL120" s="1771"/>
      <c r="BM120" s="1772" t="s">
        <v>37</v>
      </c>
      <c r="BN120" s="1770"/>
      <c r="BO120" s="1770"/>
      <c r="BP120" s="1770"/>
      <c r="BQ120" s="1792"/>
      <c r="BR120" s="1412" t="s">
        <v>138</v>
      </c>
      <c r="BS120" s="1413"/>
      <c r="BT120" s="1413"/>
      <c r="BU120" s="1413"/>
      <c r="BV120" s="1413"/>
      <c r="BW120" s="1413"/>
      <c r="BX120" s="1413"/>
      <c r="BY120" s="1414"/>
      <c r="BZ120" s="312"/>
      <c r="CA120" s="312"/>
      <c r="CB120" s="312"/>
      <c r="CC120" s="312"/>
      <c r="CD120" s="312"/>
      <c r="CE120" s="312"/>
      <c r="CF120" s="312"/>
      <c r="CG120" s="312"/>
      <c r="CH120" s="312"/>
      <c r="CI120" s="312"/>
      <c r="CJ120" s="215"/>
      <c r="CK120" s="215"/>
      <c r="CL120" s="215"/>
      <c r="CM120" s="215"/>
      <c r="CN120" s="215"/>
      <c r="CO120" s="215"/>
      <c r="CP120" s="215"/>
      <c r="CQ120" s="215"/>
      <c r="CR120" s="215"/>
      <c r="CS120" s="215"/>
      <c r="CT120" s="215"/>
      <c r="CU120" s="215"/>
      <c r="CV120" s="215"/>
      <c r="CW120" s="215"/>
      <c r="CX120" s="215"/>
      <c r="CY120" s="215"/>
      <c r="CZ120" s="215"/>
    </row>
    <row r="121" s="398" customFormat="true" ht="24" x14ac:dyDescent="0.2">
      <c r="A121" s="187" t="s">
        <v>87</v>
      </c>
      <c r="B121" s="245"/>
      <c r="C121" s="278" t="s">
        <v>0</v>
      </c>
      <c r="D121" s="279" t="s">
        <v>1</v>
      </c>
      <c r="E121" s="279" t="s">
        <v>2</v>
      </c>
      <c r="F121" s="279" t="s">
        <v>3</v>
      </c>
      <c r="G121" s="280" t="s">
        <v>4</v>
      </c>
      <c r="H121" s="1177" t="s">
        <v>0</v>
      </c>
      <c r="I121" s="1143" t="s">
        <v>1</v>
      </c>
      <c r="J121" s="1143" t="s">
        <v>2</v>
      </c>
      <c r="K121" s="1143" t="s">
        <v>3</v>
      </c>
      <c r="L121" s="1144" t="s">
        <v>4</v>
      </c>
      <c r="M121" s="1167" t="s">
        <v>0</v>
      </c>
      <c r="N121" s="1143" t="s">
        <v>1</v>
      </c>
      <c r="O121" s="1143" t="s">
        <v>2</v>
      </c>
      <c r="P121" s="1143" t="s">
        <v>3</v>
      </c>
      <c r="Q121" s="1189" t="s">
        <v>4</v>
      </c>
      <c r="R121" s="1177" t="s">
        <v>147</v>
      </c>
      <c r="S121" s="1143" t="s">
        <v>272</v>
      </c>
      <c r="T121" s="1143" t="s">
        <v>273</v>
      </c>
      <c r="U121" s="1143" t="s">
        <v>148</v>
      </c>
      <c r="V121" s="1143" t="s">
        <v>149</v>
      </c>
      <c r="W121" s="1143" t="s">
        <v>150</v>
      </c>
      <c r="X121" s="1143" t="s">
        <v>151</v>
      </c>
      <c r="Y121" s="1143" t="s">
        <v>274</v>
      </c>
      <c r="Z121" s="1143" t="s">
        <v>153</v>
      </c>
      <c r="AA121" s="1143" t="s">
        <v>154</v>
      </c>
      <c r="AB121" s="1143" t="s">
        <v>155</v>
      </c>
      <c r="AC121" s="1143" t="s">
        <v>156</v>
      </c>
      <c r="AD121" s="1143" t="s">
        <v>157</v>
      </c>
      <c r="AE121" s="1143" t="s">
        <v>275</v>
      </c>
      <c r="AF121" s="1143" t="s">
        <v>159</v>
      </c>
      <c r="AG121" s="1143" t="s">
        <v>276</v>
      </c>
      <c r="AH121" s="1143" t="s">
        <v>277</v>
      </c>
      <c r="AI121" s="1145" t="s">
        <v>278</v>
      </c>
      <c r="AJ121" s="557"/>
      <c r="AK121" s="557"/>
      <c r="AL121" s="557"/>
      <c r="AM121" s="557"/>
      <c r="AN121" s="557"/>
      <c r="AO121" s="557"/>
      <c r="AP121" s="557"/>
      <c r="AQ121" s="557"/>
      <c r="AR121" s="557"/>
      <c r="AS121" s="557"/>
      <c r="AT121" s="557"/>
      <c r="AU121" s="557"/>
      <c r="AV121" s="557"/>
      <c r="AW121" s="557"/>
      <c r="AX121" s="557"/>
      <c r="AY121" s="557"/>
      <c r="AZ121" s="216"/>
      <c r="BA121" s="198" t="s">
        <v>116</v>
      </c>
      <c r="BB121" s="197"/>
      <c r="BC121" s="333" t="s">
        <v>0</v>
      </c>
      <c r="BD121" s="172" t="s">
        <v>1</v>
      </c>
      <c r="BE121" s="172" t="s">
        <v>2</v>
      </c>
      <c r="BF121" s="172" t="s">
        <v>3</v>
      </c>
      <c r="BG121" s="334" t="s">
        <v>4</v>
      </c>
      <c r="BH121" s="335" t="s">
        <v>0</v>
      </c>
      <c r="BI121" s="172" t="s">
        <v>1</v>
      </c>
      <c r="BJ121" s="172" t="s">
        <v>2</v>
      </c>
      <c r="BK121" s="172" t="s">
        <v>3</v>
      </c>
      <c r="BL121" s="334" t="s">
        <v>4</v>
      </c>
      <c r="BM121" s="335" t="s">
        <v>0</v>
      </c>
      <c r="BN121" s="172" t="s">
        <v>1</v>
      </c>
      <c r="BO121" s="172" t="s">
        <v>2</v>
      </c>
      <c r="BP121" s="172" t="s">
        <v>3</v>
      </c>
      <c r="BQ121" s="334" t="s">
        <v>4</v>
      </c>
      <c r="BR121" s="335" t="s">
        <v>147</v>
      </c>
      <c r="BS121" s="172" t="s">
        <v>272</v>
      </c>
      <c r="BT121" s="172" t="s">
        <v>273</v>
      </c>
      <c r="BU121" s="172" t="s">
        <v>148</v>
      </c>
      <c r="BV121" s="172" t="s">
        <v>149</v>
      </c>
      <c r="BW121" s="172" t="s">
        <v>150</v>
      </c>
      <c r="BX121" s="172" t="s">
        <v>151</v>
      </c>
      <c r="BY121" s="173" t="s">
        <v>274</v>
      </c>
      <c r="BZ121" s="173" t="s">
        <v>153</v>
      </c>
      <c r="CA121" s="173" t="s">
        <v>154</v>
      </c>
      <c r="CB121" s="173" t="s">
        <v>155</v>
      </c>
      <c r="CC121" s="173" t="s">
        <v>156</v>
      </c>
      <c r="CD121" s="173" t="s">
        <v>157</v>
      </c>
      <c r="CE121" s="173" t="s">
        <v>275</v>
      </c>
      <c r="CF121" s="173" t="s">
        <v>159</v>
      </c>
      <c r="CG121" s="173" t="s">
        <v>276</v>
      </c>
      <c r="CH121" s="173" t="s">
        <v>277</v>
      </c>
      <c r="CI121" s="173" t="s">
        <v>278</v>
      </c>
      <c r="CJ121" s="1482"/>
      <c r="CK121" s="1482"/>
      <c r="CL121" s="1482"/>
      <c r="CM121" s="1482"/>
      <c r="CN121" s="1482"/>
      <c r="CO121" s="1482"/>
      <c r="CP121" s="1482"/>
      <c r="CQ121" s="1482"/>
      <c r="CR121" s="1482"/>
      <c r="CS121" s="1482"/>
      <c r="CT121" s="1482"/>
      <c r="CU121" s="1482"/>
      <c r="CV121" s="1482"/>
      <c r="CW121" s="1482"/>
      <c r="CX121" s="1482"/>
      <c r="CY121" s="1482"/>
      <c r="CZ121" s="1482"/>
    </row>
    <row r="122" s="398" customFormat="true" ht="15" customHeight="true" x14ac:dyDescent="0.2">
      <c r="A122" s="1907" t="s">
        <v>18</v>
      </c>
      <c r="B122" s="1369" t="s">
        <v>14</v>
      </c>
      <c r="C122" s="1263">
        <v>8.2504666763559609</v>
      </c>
      <c r="D122" s="1264">
        <v>12.058402953516961</v>
      </c>
      <c r="E122" s="1264">
        <v>29.510955492276832</v>
      </c>
      <c r="F122" s="1264">
        <v>62.199397639753052</v>
      </c>
      <c r="G122" s="1265">
        <v>91.501692680250798</v>
      </c>
      <c r="H122" s="1266">
        <v>22.468769367658904</v>
      </c>
      <c r="I122" s="1264">
        <v>57.13457056498509</v>
      </c>
      <c r="J122" s="1264">
        <v>75.822699545369275</v>
      </c>
      <c r="K122" s="1264">
        <v>91.308297971123508</v>
      </c>
      <c r="L122" s="1267">
        <v>97.047448361725472</v>
      </c>
      <c r="M122" s="1268">
        <v>7.4834688984162314</v>
      </c>
      <c r="N122" s="1264">
        <v>8.3073691736570936</v>
      </c>
      <c r="O122" s="1264">
        <v>17.65115103701422</v>
      </c>
      <c r="P122" s="1264">
        <v>34.059133773154358</v>
      </c>
      <c r="Q122" s="1265">
        <v>73.553607517903359</v>
      </c>
      <c r="R122" s="1266">
        <v>42.773619656146401</v>
      </c>
      <c r="S122" s="1264">
        <v>19.009246358055108</v>
      </c>
      <c r="T122" s="1264">
        <v>16.996550085465213</v>
      </c>
      <c r="U122" s="1264">
        <v>12.576781189287411</v>
      </c>
      <c r="V122" s="1264">
        <v>49.830315149362562</v>
      </c>
      <c r="W122" s="1264">
        <v>33.985682197661305</v>
      </c>
      <c r="X122" s="1264">
        <v>84.910525777282217</v>
      </c>
      <c r="Y122" s="1264">
        <v>13.775774840187887</v>
      </c>
      <c r="Z122" s="1264">
        <v>29.904383908433857</v>
      </c>
      <c r="AA122" s="1264">
        <v>94.768653240247076</v>
      </c>
      <c r="AB122" s="1264">
        <v>55.604478586853915</v>
      </c>
      <c r="AC122" s="1264">
        <v>61.938582543930444</v>
      </c>
      <c r="AD122" s="1264">
        <v>28.944623585985291</v>
      </c>
      <c r="AE122" s="1264">
        <v>28.223521244837219</v>
      </c>
      <c r="AF122" s="1264">
        <v>20.931189196429848</v>
      </c>
      <c r="AG122" s="1264">
        <v>18.246730149082893</v>
      </c>
      <c r="AH122" s="1264">
        <v>11.477445348317875</v>
      </c>
      <c r="AI122" s="1535">
        <v>38.742691070467565</v>
      </c>
      <c r="AJ122" s="557"/>
      <c r="AK122" s="557"/>
      <c r="AL122" s="557"/>
      <c r="AM122" s="557"/>
      <c r="AN122" s="557"/>
      <c r="AO122" s="557"/>
      <c r="AP122" s="557"/>
      <c r="AQ122" s="557"/>
      <c r="AR122" s="557"/>
      <c r="AS122" s="557"/>
      <c r="AT122" s="557"/>
      <c r="AU122" s="557"/>
      <c r="AV122" s="557"/>
      <c r="AW122" s="557"/>
      <c r="AX122" s="557"/>
      <c r="AY122" s="557"/>
      <c r="AZ122" s="216"/>
      <c r="BA122" s="1793" t="s">
        <v>18</v>
      </c>
      <c r="BB122" s="155" t="s">
        <v>14</v>
      </c>
      <c r="BC122" s="367">
        <v>1632.030610659074</v>
      </c>
      <c r="BD122" s="371">
        <v>2384.2174183446559</v>
      </c>
      <c r="BE122" s="371">
        <v>5837.5136139408651</v>
      </c>
      <c r="BF122" s="371">
        <v>12294.715129690127</v>
      </c>
      <c r="BG122" s="375">
        <v>18101.349958144892</v>
      </c>
      <c r="BH122" s="379">
        <v>1369.9582954909979</v>
      </c>
      <c r="BI122" s="371">
        <v>3481.3929500895338</v>
      </c>
      <c r="BJ122" s="371">
        <v>4619.6149901653898</v>
      </c>
      <c r="BK122" s="371">
        <v>5568.2455018013079</v>
      </c>
      <c r="BL122" s="375">
        <v>5914.6214417947695</v>
      </c>
      <c r="BM122" s="379">
        <v>1024.0401255769079</v>
      </c>
      <c r="BN122" s="371">
        <v>1136.0456300524256</v>
      </c>
      <c r="BO122" s="371">
        <v>2416.8017841709666</v>
      </c>
      <c r="BP122" s="371">
        <v>4658.8007568697494</v>
      </c>
      <c r="BQ122" s="375">
        <v>10060.305254767583</v>
      </c>
      <c r="BR122" s="379">
        <v>1751.2024656129931</v>
      </c>
      <c r="BS122" s="371">
        <v>312.9798887949882</v>
      </c>
      <c r="BT122" s="371">
        <v>536.74055843466886</v>
      </c>
      <c r="BU122" s="371">
        <v>629.45973400834305</v>
      </c>
      <c r="BV122" s="371">
        <v>8107.5575868979276</v>
      </c>
      <c r="BW122" s="371">
        <v>1399.3497195610303</v>
      </c>
      <c r="BX122" s="371">
        <v>11742.811455805602</v>
      </c>
      <c r="BY122" s="383">
        <v>1071.1429298824614</v>
      </c>
      <c r="BZ122" s="383">
        <v>1901.619381693788</v>
      </c>
      <c r="CA122" s="383">
        <v>2067.0310986818599</v>
      </c>
      <c r="CB122" s="383">
        <v>1384.1112963130763</v>
      </c>
      <c r="CC122" s="383">
        <v>2301.1417991294061</v>
      </c>
      <c r="CD122" s="383">
        <v>1089.1502558872819</v>
      </c>
      <c r="CE122" s="383">
        <v>2176.7249817457737</v>
      </c>
      <c r="CF122" s="383">
        <v>624.32064826569297</v>
      </c>
      <c r="CG122" s="383">
        <v>551.6588220013042</v>
      </c>
      <c r="CH122" s="383">
        <v>659.32201792846479</v>
      </c>
      <c r="CI122" s="383">
        <v>1943.5020901349606</v>
      </c>
      <c r="CJ122" s="1483"/>
      <c r="CK122" s="1483"/>
      <c r="CL122" s="1483"/>
      <c r="CM122" s="1483"/>
      <c r="CN122" s="1483"/>
      <c r="CO122" s="1483"/>
      <c r="CP122" s="1483"/>
      <c r="CQ122" s="1483"/>
      <c r="CR122" s="1483"/>
      <c r="CS122" s="1483"/>
      <c r="CT122" s="1483"/>
      <c r="CU122" s="1483"/>
      <c r="CV122" s="1483"/>
      <c r="CW122" s="1483"/>
      <c r="CX122" s="1483"/>
      <c r="CY122" s="1483"/>
      <c r="CZ122" s="1484"/>
    </row>
    <row r="123" s="398" customFormat="true" ht="15" customHeight="true" x14ac:dyDescent="0.2">
      <c r="A123" s="1908"/>
      <c r="B123" s="1370" t="s">
        <v>51</v>
      </c>
      <c r="C123" s="1269">
        <v>91.749533323643831</v>
      </c>
      <c r="D123" s="1270">
        <v>87.941597046483167</v>
      </c>
      <c r="E123" s="1270">
        <v>70.48904450772325</v>
      </c>
      <c r="F123" s="1270">
        <v>37.800602360246756</v>
      </c>
      <c r="G123" s="1271">
        <v>8.498307319749177</v>
      </c>
      <c r="H123" s="1272">
        <v>77.531230632341192</v>
      </c>
      <c r="I123" s="1270">
        <v>42.865429435014768</v>
      </c>
      <c r="J123" s="1270">
        <v>24.177300454630686</v>
      </c>
      <c r="K123" s="1270">
        <v>8.6917020288763904</v>
      </c>
      <c r="L123" s="1273">
        <v>2.9525516382745014</v>
      </c>
      <c r="M123" s="1274">
        <v>92.516531101583723</v>
      </c>
      <c r="N123" s="1270">
        <v>91.692630826342963</v>
      </c>
      <c r="O123" s="1270">
        <v>82.348848962986025</v>
      </c>
      <c r="P123" s="1270">
        <v>65.940866226845557</v>
      </c>
      <c r="Q123" s="1271">
        <v>26.446392482096659</v>
      </c>
      <c r="R123" s="1272">
        <v>57.226380343853712</v>
      </c>
      <c r="S123" s="1270">
        <v>80.990753641944906</v>
      </c>
      <c r="T123" s="1270">
        <v>83.003449914534826</v>
      </c>
      <c r="U123" s="1270">
        <v>87.423218810712527</v>
      </c>
      <c r="V123" s="1270">
        <v>50.169684850637545</v>
      </c>
      <c r="W123" s="1270">
        <v>66.014317802338567</v>
      </c>
      <c r="X123" s="1270">
        <v>15.089474222717808</v>
      </c>
      <c r="Y123" s="1270">
        <v>86.224225159812079</v>
      </c>
      <c r="Z123" s="1270">
        <v>70.095616091565844</v>
      </c>
      <c r="AA123" s="1270">
        <v>5.2313467597531051</v>
      </c>
      <c r="AB123" s="1270">
        <v>44.395521413146014</v>
      </c>
      <c r="AC123" s="1270">
        <v>38.061417456069712</v>
      </c>
      <c r="AD123" s="1270">
        <v>71.05537641401466</v>
      </c>
      <c r="AE123" s="1270">
        <v>71.776478755162714</v>
      </c>
      <c r="AF123" s="1270">
        <v>79.068810803570159</v>
      </c>
      <c r="AG123" s="1270">
        <v>81.753269850917064</v>
      </c>
      <c r="AH123" s="1270">
        <v>88.522554651682128</v>
      </c>
      <c r="AI123" s="1536">
        <v>61.257308929532329</v>
      </c>
      <c r="AJ123" s="557"/>
      <c r="AK123" s="557"/>
      <c r="AL123" s="557"/>
      <c r="AM123" s="557"/>
      <c r="AN123" s="557"/>
      <c r="AO123" s="557"/>
      <c r="AP123" s="557"/>
      <c r="AQ123" s="557"/>
      <c r="AR123" s="557"/>
      <c r="AS123" s="557"/>
      <c r="AT123" s="557"/>
      <c r="AU123" s="557"/>
      <c r="AV123" s="557"/>
      <c r="AW123" s="557"/>
      <c r="AX123" s="557"/>
      <c r="AY123" s="557"/>
      <c r="AZ123" s="216"/>
      <c r="BA123" s="1794"/>
      <c r="BB123" s="156" t="s">
        <v>51</v>
      </c>
      <c r="BC123" s="368">
        <v>18149.039656991536</v>
      </c>
      <c r="BD123" s="372">
        <v>17388.031257830797</v>
      </c>
      <c r="BE123" s="372">
        <v>13943.322067467612</v>
      </c>
      <c r="BF123" s="372">
        <v>7471.8993332002192</v>
      </c>
      <c r="BG123" s="376">
        <v>1681.1802092470596</v>
      </c>
      <c r="BH123" s="380">
        <v>4727.2082785844368</v>
      </c>
      <c r="BI123" s="372">
        <v>2611.9283362405677</v>
      </c>
      <c r="BJ123" s="372">
        <v>1473.0393440438463</v>
      </c>
      <c r="BK123" s="372">
        <v>530.04526204829824</v>
      </c>
      <c r="BL123" s="376">
        <v>179.94522805642316</v>
      </c>
      <c r="BM123" s="380">
        <v>12659.989827345471</v>
      </c>
      <c r="BN123" s="372">
        <v>12539.109600256343</v>
      </c>
      <c r="BO123" s="372">
        <v>11275.233251408143</v>
      </c>
      <c r="BP123" s="372">
        <v>9019.7642586088441</v>
      </c>
      <c r="BQ123" s="376">
        <v>3617.2091381448931</v>
      </c>
      <c r="BR123" s="380">
        <v>2342.9155437833761</v>
      </c>
      <c r="BS123" s="372">
        <v>1333.4814327100801</v>
      </c>
      <c r="BT123" s="372">
        <v>2621.1977039522885</v>
      </c>
      <c r="BU123" s="372">
        <v>4375.4753486223444</v>
      </c>
      <c r="BV123" s="372">
        <v>8162.7741631545296</v>
      </c>
      <c r="BW123" s="372">
        <v>2718.1186643966221</v>
      </c>
      <c r="BX123" s="372">
        <v>2086.8184379094009</v>
      </c>
      <c r="BY123" s="384">
        <v>6704.4119286190717</v>
      </c>
      <c r="BZ123" s="384">
        <v>4457.379310660056</v>
      </c>
      <c r="CA123" s="384">
        <v>114.10267077432678</v>
      </c>
      <c r="CB123" s="384">
        <v>1105.0970039699673</v>
      </c>
      <c r="CC123" s="384">
        <v>1414.0575235178408</v>
      </c>
      <c r="CD123" s="384">
        <v>2673.7256117216425</v>
      </c>
      <c r="CE123" s="384">
        <v>5535.7250802533081</v>
      </c>
      <c r="CF123" s="384">
        <v>2358.4083424606483</v>
      </c>
      <c r="CG123" s="384">
        <v>2471.6709334893317</v>
      </c>
      <c r="CH123" s="384">
        <v>5085.179462316828</v>
      </c>
      <c r="CI123" s="384">
        <v>3072.9333624256228</v>
      </c>
      <c r="CJ123" s="1485"/>
      <c r="CK123" s="1485"/>
      <c r="CL123" s="1485"/>
      <c r="CM123" s="1485"/>
      <c r="CN123" s="1485"/>
      <c r="CO123" s="1485"/>
      <c r="CP123" s="1485"/>
      <c r="CQ123" s="1485"/>
      <c r="CR123" s="1485"/>
      <c r="CS123" s="1485"/>
      <c r="CT123" s="1485"/>
      <c r="CU123" s="1485"/>
      <c r="CV123" s="1485"/>
      <c r="CW123" s="1485"/>
      <c r="CX123" s="1485"/>
      <c r="CY123" s="1485"/>
      <c r="CZ123" s="1486"/>
    </row>
    <row r="124" s="398" customFormat="true" ht="15" customHeight="true" x14ac:dyDescent="0.2">
      <c r="A124" s="1908" t="s">
        <v>50</v>
      </c>
      <c r="B124" s="1370" t="s">
        <v>15</v>
      </c>
      <c r="C124" s="863">
        <f>C122*C129/100</f>
        <v>7.2840199168831461</v>
      </c>
      <c r="D124" s="864">
        <f>D122*D129/100</f>
        <v>8.8392044897686279</v>
      </c>
      <c r="E124" s="864">
        <f t="shared" ref="E124:AI124" si="3">E122*E129/100</f>
        <v>22.108947710796926</v>
      </c>
      <c r="F124" s="864">
        <f t="shared" si="3"/>
        <v>46.641420915138241</v>
      </c>
      <c r="G124" s="865">
        <f t="shared" si="3"/>
        <v>78.384986407944666</v>
      </c>
      <c r="H124" s="866">
        <f t="shared" si="3"/>
        <v>17.825275355567854</v>
      </c>
      <c r="I124" s="864">
        <f t="shared" si="3"/>
        <v>44.821120975196465</v>
      </c>
      <c r="J124" s="864">
        <f t="shared" si="3"/>
        <v>59.656407390043498</v>
      </c>
      <c r="K124" s="864">
        <f t="shared" si="3"/>
        <v>74.869429189052838</v>
      </c>
      <c r="L124" s="867">
        <f t="shared" si="3"/>
        <v>85.451435261567326</v>
      </c>
      <c r="M124" s="863">
        <f t="shared" si="3"/>
        <v>6.436190618510369</v>
      </c>
      <c r="N124" s="864">
        <f t="shared" si="3"/>
        <v>6.6925188828005995</v>
      </c>
      <c r="O124" s="864">
        <f t="shared" si="3"/>
        <v>13.370187345078694</v>
      </c>
      <c r="P124" s="864">
        <f t="shared" si="3"/>
        <v>23.670160124530376</v>
      </c>
      <c r="Q124" s="865">
        <f t="shared" si="3"/>
        <v>59.937583574466736</v>
      </c>
      <c r="R124" s="866">
        <f t="shared" si="3"/>
        <v>39.673267525599293</v>
      </c>
      <c r="S124" s="864">
        <f t="shared" si="3"/>
        <v>15.580628918548639</v>
      </c>
      <c r="T124" s="864">
        <f t="shared" si="3"/>
        <v>14.444010681248173</v>
      </c>
      <c r="U124" s="864">
        <f t="shared" si="3"/>
        <v>9.6412757586376969</v>
      </c>
      <c r="V124" s="864">
        <f t="shared" si="3"/>
        <v>38.132377411655284</v>
      </c>
      <c r="W124" s="864">
        <f t="shared" si="3"/>
        <v>29.010190762235052</v>
      </c>
      <c r="X124" s="864">
        <f t="shared" si="3"/>
        <v>65.934898055070732</v>
      </c>
      <c r="Y124" s="864">
        <f t="shared" si="3"/>
        <v>12.259305382213695</v>
      </c>
      <c r="Z124" s="864">
        <f t="shared" si="3"/>
        <v>24.983564109860314</v>
      </c>
      <c r="AA124" s="864">
        <f t="shared" si="3"/>
        <v>78.796120435258544</v>
      </c>
      <c r="AB124" s="864">
        <f t="shared" si="3"/>
        <v>52.103253905150076</v>
      </c>
      <c r="AC124" s="864">
        <f t="shared" si="3"/>
        <v>49.529835855502206</v>
      </c>
      <c r="AD124" s="864">
        <f t="shared" si="3"/>
        <v>18.529043054292838</v>
      </c>
      <c r="AE124" s="864">
        <f t="shared" si="3"/>
        <v>24.206629750554754</v>
      </c>
      <c r="AF124" s="864">
        <f t="shared" si="3"/>
        <v>14.261915424017989</v>
      </c>
      <c r="AG124" s="864">
        <f t="shared" si="3"/>
        <v>15.983991337497287</v>
      </c>
      <c r="AH124" s="864">
        <f t="shared" si="3"/>
        <v>10.253352138181818</v>
      </c>
      <c r="AI124" s="867">
        <f t="shared" si="3"/>
        <v>29.731510089582933</v>
      </c>
      <c r="AJ124" s="557"/>
      <c r="AK124" s="557"/>
      <c r="AL124" s="557"/>
      <c r="AM124" s="557"/>
      <c r="AN124" s="557"/>
      <c r="AO124" s="557"/>
      <c r="AP124" s="557"/>
      <c r="AQ124" s="557"/>
      <c r="AR124" s="557"/>
      <c r="AS124" s="557"/>
      <c r="AT124" s="557"/>
      <c r="AU124" s="557"/>
      <c r="AV124" s="557"/>
      <c r="AW124" s="557"/>
      <c r="AX124" s="557"/>
      <c r="AY124" s="557"/>
      <c r="AZ124" s="216"/>
      <c r="BA124" s="1794" t="s">
        <v>50</v>
      </c>
      <c r="BB124" s="156" t="s">
        <v>15</v>
      </c>
      <c r="BC124" s="368">
        <v>1435.7502902221668</v>
      </c>
      <c r="BD124" s="372">
        <v>1744.4836919058951</v>
      </c>
      <c r="BE124" s="372">
        <v>4360.026759591683</v>
      </c>
      <c r="BF124" s="372">
        <v>9207.0702409398673</v>
      </c>
      <c r="BG124" s="376">
        <v>15479.979015059705</v>
      </c>
      <c r="BH124" s="380">
        <v>1080.2830419200804</v>
      </c>
      <c r="BI124" s="372">
        <v>2722.5810519114939</v>
      </c>
      <c r="BJ124" s="372">
        <v>3626.31878248771</v>
      </c>
      <c r="BK124" s="372">
        <v>4559.2805446210568</v>
      </c>
      <c r="BL124" s="376">
        <v>5199.467656294094</v>
      </c>
      <c r="BM124" s="380">
        <v>880.73025206413945</v>
      </c>
      <c r="BN124" s="372">
        <v>907.00718130914845</v>
      </c>
      <c r="BO124" s="372">
        <v>1830.6507356107347</v>
      </c>
      <c r="BP124" s="372">
        <v>3237.7382419017786</v>
      </c>
      <c r="BQ124" s="376">
        <v>8183.2525095990468</v>
      </c>
      <c r="BR124" s="380">
        <v>1624.2703906815602</v>
      </c>
      <c r="BS124" s="372">
        <v>255.77970664299994</v>
      </c>
      <c r="BT124" s="372">
        <v>456.1329399263949</v>
      </c>
      <c r="BU124" s="372">
        <v>478.10532517604798</v>
      </c>
      <c r="BV124" s="372">
        <v>6200.8447548314989</v>
      </c>
      <c r="BW124" s="372">
        <v>1194.4854327608332</v>
      </c>
      <c r="BX124" s="372">
        <v>9111.1205819552433</v>
      </c>
      <c r="BY124" s="384">
        <v>943.54255700950944</v>
      </c>
      <c r="BZ124" s="384">
        <v>1572.9472363151187</v>
      </c>
      <c r="CA124" s="384">
        <v>1712.1624550496467</v>
      </c>
      <c r="CB124" s="384">
        <v>1296.9585209245456</v>
      </c>
      <c r="CC124" s="384">
        <v>1840.1321262119084</v>
      </c>
      <c r="CD124" s="384">
        <v>693.51640086559735</v>
      </c>
      <c r="CE124" s="384">
        <v>1862.1211600798044</v>
      </c>
      <c r="CF124" s="384">
        <v>421.47566499889422</v>
      </c>
      <c r="CG124" s="384">
        <v>483.24876622160127</v>
      </c>
      <c r="CH124" s="384">
        <v>589.00396535261677</v>
      </c>
      <c r="CI124" s="384">
        <v>1491.4620127154669</v>
      </c>
      <c r="CJ124" s="1485"/>
      <c r="CK124" s="1485"/>
      <c r="CL124" s="1485"/>
      <c r="CM124" s="1485"/>
      <c r="CN124" s="1485"/>
      <c r="CO124" s="1485"/>
      <c r="CP124" s="1485"/>
      <c r="CQ124" s="1485"/>
      <c r="CR124" s="1485"/>
      <c r="CS124" s="1485"/>
      <c r="CT124" s="1485"/>
      <c r="CU124" s="1485"/>
      <c r="CV124" s="1485"/>
      <c r="CW124" s="1485"/>
      <c r="CX124" s="1485"/>
      <c r="CY124" s="1485"/>
      <c r="CZ124" s="1486"/>
    </row>
    <row r="125" s="398" customFormat="true" ht="15" customHeight="true" x14ac:dyDescent="0.2">
      <c r="A125" s="1908"/>
      <c r="B125" s="1370" t="s">
        <v>16</v>
      </c>
      <c r="C125" s="863">
        <f>C122*C128/100</f>
        <v>0.96644675947281711</v>
      </c>
      <c r="D125" s="864">
        <f>D122*D128/100</f>
        <v>3.2191984637483455</v>
      </c>
      <c r="E125" s="864">
        <f t="shared" ref="E125:AI125" si="4">E122*E128/100</f>
        <v>7.4020077814798784</v>
      </c>
      <c r="F125" s="864">
        <f t="shared" si="4"/>
        <v>15.557976724614818</v>
      </c>
      <c r="G125" s="865">
        <f t="shared" si="4"/>
        <v>13.116706272306311</v>
      </c>
      <c r="H125" s="866">
        <f t="shared" si="4"/>
        <v>4.6434940120910548</v>
      </c>
      <c r="I125" s="864">
        <f t="shared" si="4"/>
        <v>12.313449589788631</v>
      </c>
      <c r="J125" s="864">
        <f t="shared" si="4"/>
        <v>16.166292155325738</v>
      </c>
      <c r="K125" s="864">
        <f t="shared" si="4"/>
        <v>16.438868782070678</v>
      </c>
      <c r="L125" s="867">
        <f t="shared" si="4"/>
        <v>11.59601310015805</v>
      </c>
      <c r="M125" s="863">
        <f t="shared" si="4"/>
        <v>1.0472782799058626</v>
      </c>
      <c r="N125" s="864">
        <f t="shared" si="4"/>
        <v>1.6148502908564919</v>
      </c>
      <c r="O125" s="864">
        <f t="shared" si="4"/>
        <v>4.2809636919355256</v>
      </c>
      <c r="P125" s="864">
        <f t="shared" si="4"/>
        <v>10.388973648623983</v>
      </c>
      <c r="Q125" s="865">
        <f t="shared" si="4"/>
        <v>13.616023943436558</v>
      </c>
      <c r="R125" s="866">
        <f t="shared" si="4"/>
        <v>3.1003521305471065</v>
      </c>
      <c r="S125" s="864">
        <f t="shared" si="4"/>
        <v>3.4286174395064588</v>
      </c>
      <c r="T125" s="864">
        <f t="shared" si="4"/>
        <v>2.5525394042170406</v>
      </c>
      <c r="U125" s="864">
        <f t="shared" si="4"/>
        <v>2.9355054306497177</v>
      </c>
      <c r="V125" s="864">
        <f t="shared" si="4"/>
        <v>11.697937737707274</v>
      </c>
      <c r="W125" s="864">
        <f t="shared" si="4"/>
        <v>4.9754914354262381</v>
      </c>
      <c r="X125" s="864">
        <f t="shared" si="4"/>
        <v>18.97562772221147</v>
      </c>
      <c r="Y125" s="864">
        <f t="shared" si="4"/>
        <v>1.516469457974194</v>
      </c>
      <c r="Z125" s="864">
        <f t="shared" si="4"/>
        <v>4.9208197985735413</v>
      </c>
      <c r="AA125" s="864">
        <f t="shared" si="4"/>
        <v>15.972532804988553</v>
      </c>
      <c r="AB125" s="864">
        <f t="shared" si="4"/>
        <v>3.5012246817038521</v>
      </c>
      <c r="AC125" s="864">
        <f t="shared" si="4"/>
        <v>12.408746688428264</v>
      </c>
      <c r="AD125" s="864">
        <f t="shared" si="4"/>
        <v>10.415580531692463</v>
      </c>
      <c r="AE125" s="864">
        <f t="shared" si="4"/>
        <v>4.0168914942824623</v>
      </c>
      <c r="AF125" s="864">
        <f t="shared" si="4"/>
        <v>6.6692737724118523</v>
      </c>
      <c r="AG125" s="864">
        <f t="shared" si="4"/>
        <v>2.262738811585606</v>
      </c>
      <c r="AH125" s="864">
        <f t="shared" si="4"/>
        <v>1.2240932101360604</v>
      </c>
      <c r="AI125" s="867">
        <f t="shared" si="4"/>
        <v>9.0111809808846441</v>
      </c>
      <c r="AJ125" s="557"/>
      <c r="AK125" s="557"/>
      <c r="AL125" s="557"/>
      <c r="AM125" s="557"/>
      <c r="AN125" s="557"/>
      <c r="AO125" s="557"/>
      <c r="AP125" s="557"/>
      <c r="AQ125" s="557"/>
      <c r="AR125" s="557"/>
      <c r="AS125" s="557"/>
      <c r="AT125" s="557"/>
      <c r="AU125" s="557"/>
      <c r="AV125" s="557"/>
      <c r="AW125" s="557"/>
      <c r="AX125" s="557"/>
      <c r="AY125" s="557"/>
      <c r="AZ125" s="216"/>
      <c r="BA125" s="1794"/>
      <c r="BB125" s="156" t="s">
        <v>16</v>
      </c>
      <c r="BC125" s="368">
        <v>190.49593922460303</v>
      </c>
      <c r="BD125" s="372">
        <v>635.33310350697604</v>
      </c>
      <c r="BE125" s="372">
        <v>1459.7235664091609</v>
      </c>
      <c r="BF125" s="372">
        <v>3071.162535358013</v>
      </c>
      <c r="BG125" s="376">
        <v>2590.3728143202698</v>
      </c>
      <c r="BH125" s="380">
        <v>281.41432524645575</v>
      </c>
      <c r="BI125" s="372">
        <v>747.95908284797054</v>
      </c>
      <c r="BJ125" s="372">
        <v>982.6962676908646</v>
      </c>
      <c r="BK125" s="372">
        <v>1001.0683322350229</v>
      </c>
      <c r="BL125" s="376">
        <v>705.58317565617097</v>
      </c>
      <c r="BM125" s="380">
        <v>143.30987351276858</v>
      </c>
      <c r="BN125" s="372">
        <v>218.85344459918571</v>
      </c>
      <c r="BO125" s="372">
        <v>586.15104856023174</v>
      </c>
      <c r="BP125" s="372">
        <v>1421.0625149679711</v>
      </c>
      <c r="BQ125" s="376">
        <v>1858.9898935023796</v>
      </c>
      <c r="BR125" s="380">
        <v>126.93207493143296</v>
      </c>
      <c r="BS125" s="372">
        <v>56.285966853623442</v>
      </c>
      <c r="BT125" s="372">
        <v>80.607618508273973</v>
      </c>
      <c r="BU125" s="372">
        <v>145.5700276199909</v>
      </c>
      <c r="BV125" s="372">
        <v>1902.2442550627961</v>
      </c>
      <c r="BW125" s="372">
        <v>204.8642868001964</v>
      </c>
      <c r="BX125" s="372">
        <v>2622.1202640058582</v>
      </c>
      <c r="BY125" s="384">
        <v>116.71570495990231</v>
      </c>
      <c r="BZ125" s="384">
        <v>309.81127706739551</v>
      </c>
      <c r="CA125" s="384">
        <v>347.06748034911021</v>
      </c>
      <c r="CB125" s="384">
        <v>87.152775388530927</v>
      </c>
      <c r="CC125" s="384">
        <v>461.00967291749879</v>
      </c>
      <c r="CD125" s="384">
        <v>389.8407436422691</v>
      </c>
      <c r="CE125" s="384">
        <v>309.00372031660197</v>
      </c>
      <c r="CF125" s="384">
        <v>197.09390462049512</v>
      </c>
      <c r="CG125" s="384">
        <v>68.410055779702844</v>
      </c>
      <c r="CH125" s="384">
        <v>70.318052575848114</v>
      </c>
      <c r="CI125" s="384">
        <v>452.04007741949437</v>
      </c>
      <c r="CJ125" s="1485"/>
      <c r="CK125" s="1485"/>
      <c r="CL125" s="1485"/>
      <c r="CM125" s="1485"/>
      <c r="CN125" s="1485"/>
      <c r="CO125" s="1485"/>
      <c r="CP125" s="1485"/>
      <c r="CQ125" s="1485"/>
      <c r="CR125" s="1485"/>
      <c r="CS125" s="1485"/>
      <c r="CT125" s="1485"/>
      <c r="CU125" s="1485"/>
      <c r="CV125" s="1485"/>
      <c r="CW125" s="1485"/>
      <c r="CX125" s="1485"/>
      <c r="CY125" s="1485"/>
      <c r="CZ125" s="1486"/>
    </row>
    <row r="126" s="398" customFormat="true" ht="15" customHeight="true" x14ac:dyDescent="0.2">
      <c r="A126" s="1908"/>
      <c r="B126" s="1370" t="s">
        <v>22</v>
      </c>
      <c r="C126" s="863">
        <f>100-C124-C125-C127</f>
        <v>37.572168127338728</v>
      </c>
      <c r="D126" s="864">
        <f>100-D124-D125-D127</f>
        <v>39.24198168787661</v>
      </c>
      <c r="E126" s="864">
        <f t="shared" ref="E126:AI126" si="5">100-E124-E125-E127</f>
        <v>39.245261106644413</v>
      </c>
      <c r="F126" s="864">
        <f t="shared" si="5"/>
        <v>26.346966363525461</v>
      </c>
      <c r="G126" s="865">
        <f t="shared" si="5"/>
        <v>8.0636613898989964</v>
      </c>
      <c r="H126" s="866">
        <f t="shared" si="5"/>
        <v>59.135793597420822</v>
      </c>
      <c r="I126" s="864">
        <f t="shared" si="5"/>
        <v>37.708969587991596</v>
      </c>
      <c r="J126" s="864">
        <f t="shared" si="5"/>
        <v>22.793894336706348</v>
      </c>
      <c r="K126" s="864">
        <f t="shared" si="5"/>
        <v>8.5874465464383611</v>
      </c>
      <c r="L126" s="867">
        <f t="shared" si="5"/>
        <v>2.952551638274624</v>
      </c>
      <c r="M126" s="863">
        <f t="shared" si="5"/>
        <v>37.599985095164577</v>
      </c>
      <c r="N126" s="864">
        <f t="shared" si="5"/>
        <v>36.814402987015164</v>
      </c>
      <c r="O126" s="864">
        <f t="shared" si="5"/>
        <v>36.119859822388015</v>
      </c>
      <c r="P126" s="864">
        <f t="shared" si="5"/>
        <v>31.685146724833935</v>
      </c>
      <c r="Q126" s="865">
        <f t="shared" si="5"/>
        <v>16.857401775298783</v>
      </c>
      <c r="R126" s="866">
        <f t="shared" si="5"/>
        <v>45.849913371234358</v>
      </c>
      <c r="S126" s="864">
        <f t="shared" si="5"/>
        <v>36.337244153265097</v>
      </c>
      <c r="T126" s="864">
        <f t="shared" si="5"/>
        <v>56.362926964530985</v>
      </c>
      <c r="U126" s="864">
        <f t="shared" si="5"/>
        <v>44.355570030309124</v>
      </c>
      <c r="V126" s="864">
        <f t="shared" si="5"/>
        <v>17.796961954648566</v>
      </c>
      <c r="W126" s="864">
        <f t="shared" si="5"/>
        <v>21.078214527877314</v>
      </c>
      <c r="X126" s="864">
        <f t="shared" si="5"/>
        <v>13.353296085574302</v>
      </c>
      <c r="Y126" s="864">
        <f t="shared" si="5"/>
        <v>45.067331218095774</v>
      </c>
      <c r="Z126" s="864">
        <f t="shared" si="5"/>
        <v>25.426898282924284</v>
      </c>
      <c r="AA126" s="864">
        <f t="shared" si="5"/>
        <v>3.0025566635329355</v>
      </c>
      <c r="AB126" s="864">
        <f t="shared" si="5"/>
        <v>9.4443938826401705</v>
      </c>
      <c r="AC126" s="864">
        <f t="shared" si="5"/>
        <v>27.078684928916886</v>
      </c>
      <c r="AD126" s="864">
        <f t="shared" si="5"/>
        <v>36.363683381256401</v>
      </c>
      <c r="AE126" s="864">
        <f t="shared" si="5"/>
        <v>30.418498674736298</v>
      </c>
      <c r="AF126" s="864">
        <f t="shared" si="5"/>
        <v>38.258942316106058</v>
      </c>
      <c r="AG126" s="864">
        <f t="shared" si="5"/>
        <v>49.985698489711609</v>
      </c>
      <c r="AH126" s="864">
        <f t="shared" si="5"/>
        <v>68.777224115290366</v>
      </c>
      <c r="AI126" s="867">
        <f t="shared" si="5"/>
        <v>18.240556411982162</v>
      </c>
      <c r="AJ126" s="557"/>
      <c r="AK126" s="557"/>
      <c r="AL126" s="557"/>
      <c r="AM126" s="557"/>
      <c r="AN126" s="557"/>
      <c r="AO126" s="557"/>
      <c r="AP126" s="557"/>
      <c r="AQ126" s="557"/>
      <c r="AR126" s="557"/>
      <c r="AS126" s="557"/>
      <c r="AT126" s="557"/>
      <c r="AU126" s="557"/>
      <c r="AV126" s="557"/>
      <c r="AW126" s="557"/>
      <c r="AX126" s="557"/>
      <c r="AY126" s="557"/>
      <c r="AZ126" s="216"/>
      <c r="BA126" s="1794"/>
      <c r="BB126" s="156" t="s">
        <v>22</v>
      </c>
      <c r="BC126" s="368">
        <v>7435.3108036824142</v>
      </c>
      <c r="BD126" s="372">
        <v>7761.165291227434</v>
      </c>
      <c r="BE126" s="372">
        <v>7768.5905354539336</v>
      </c>
      <c r="BF126" s="372">
        <v>5209.7910925066926</v>
      </c>
      <c r="BG126" s="376">
        <v>1595.330979158143</v>
      </c>
      <c r="BH126" s="380">
        <v>3607.1274744046086</v>
      </c>
      <c r="BI126" s="372">
        <v>2298.2882918256</v>
      </c>
      <c r="BJ126" s="372">
        <v>1388.8998314586829</v>
      </c>
      <c r="BK126" s="372">
        <v>523.69569225640032</v>
      </c>
      <c r="BL126" s="376">
        <v>179.94522805642316</v>
      </c>
      <c r="BM126" s="380">
        <v>5145.1932227166399</v>
      </c>
      <c r="BN126" s="372">
        <v>5040.0161053653937</v>
      </c>
      <c r="BO126" s="372">
        <v>4945.5438616834663</v>
      </c>
      <c r="BP126" s="372">
        <v>4334.0733950062067</v>
      </c>
      <c r="BQ126" s="376">
        <v>2307.4055992552221</v>
      </c>
      <c r="BR126" s="380">
        <v>1877.1495606243411</v>
      </c>
      <c r="BS126" s="372">
        <v>598.68689949937448</v>
      </c>
      <c r="BT126" s="372">
        <v>1779.90643641414</v>
      </c>
      <c r="BU126" s="372">
        <v>2222.4586825323968</v>
      </c>
      <c r="BV126" s="372">
        <v>2897.0713515027246</v>
      </c>
      <c r="BW126" s="372">
        <v>867.88881908810993</v>
      </c>
      <c r="BX126" s="372">
        <v>1846.8775900825717</v>
      </c>
      <c r="BY126" s="384">
        <v>3508.7148533545151</v>
      </c>
      <c r="BZ126" s="384">
        <v>1625.3210373594984</v>
      </c>
      <c r="CA126" s="384">
        <v>65.663648890021832</v>
      </c>
      <c r="CB126" s="384">
        <v>235.09063643810032</v>
      </c>
      <c r="CC126" s="384">
        <v>1006.0271190609085</v>
      </c>
      <c r="CD126" s="384">
        <v>1370.3299949438078</v>
      </c>
      <c r="CE126" s="384">
        <v>2348.3276086994529</v>
      </c>
      <c r="CF126" s="384">
        <v>1143.5075716399331</v>
      </c>
      <c r="CG126" s="384">
        <v>1511.2324959292825</v>
      </c>
      <c r="CH126" s="384">
        <v>3950.9086573744808</v>
      </c>
      <c r="CI126" s="384">
        <v>915.02573859497886</v>
      </c>
      <c r="CJ126" s="1485"/>
      <c r="CK126" s="1485"/>
      <c r="CL126" s="1485"/>
      <c r="CM126" s="1485"/>
      <c r="CN126" s="1485"/>
      <c r="CO126" s="1485"/>
      <c r="CP126" s="1485"/>
      <c r="CQ126" s="1485"/>
      <c r="CR126" s="1485"/>
      <c r="CS126" s="1485"/>
      <c r="CT126" s="1485"/>
      <c r="CU126" s="1485"/>
      <c r="CV126" s="1485"/>
      <c r="CW126" s="1485"/>
      <c r="CX126" s="1485"/>
      <c r="CY126" s="1485"/>
      <c r="CZ126" s="1486"/>
    </row>
    <row r="127" s="398" customFormat="true" ht="15" customHeight="true" x14ac:dyDescent="0.2">
      <c r="A127" s="1908"/>
      <c r="B127" s="1370" t="s">
        <v>19</v>
      </c>
      <c r="C127" s="1269">
        <v>54.177365196305303</v>
      </c>
      <c r="D127" s="1270">
        <v>48.699615358606415</v>
      </c>
      <c r="E127" s="1270">
        <v>31.24378340107878</v>
      </c>
      <c r="F127" s="1270">
        <v>11.453635996721481</v>
      </c>
      <c r="G127" s="1271">
        <v>0.43464592985002537</v>
      </c>
      <c r="H127" s="1272">
        <v>18.39543703492027</v>
      </c>
      <c r="I127" s="1270">
        <v>5.1564598470233074</v>
      </c>
      <c r="J127" s="1270">
        <v>1.3834061179244164</v>
      </c>
      <c r="K127" s="1270">
        <v>0.10425548243812295</v>
      </c>
      <c r="L127" s="1273">
        <v>0</v>
      </c>
      <c r="M127" s="1274">
        <v>54.916546006419189</v>
      </c>
      <c r="N127" s="1270">
        <v>54.878227839327742</v>
      </c>
      <c r="O127" s="1270">
        <v>46.228989140597768</v>
      </c>
      <c r="P127" s="1270">
        <v>34.255719502011694</v>
      </c>
      <c r="Q127" s="1271">
        <v>9.5889907067979223</v>
      </c>
      <c r="R127" s="1272">
        <v>11.376466972619241</v>
      </c>
      <c r="S127" s="1270">
        <v>44.653509488679809</v>
      </c>
      <c r="T127" s="1270">
        <v>26.640522950003803</v>
      </c>
      <c r="U127" s="1270">
        <v>43.067648780403459</v>
      </c>
      <c r="V127" s="1270">
        <v>32.372722895988872</v>
      </c>
      <c r="W127" s="1270">
        <v>44.936103274461395</v>
      </c>
      <c r="X127" s="1270">
        <v>1.7361781371434959</v>
      </c>
      <c r="Y127" s="1270">
        <v>41.156893941716334</v>
      </c>
      <c r="Z127" s="1270">
        <v>44.668717808641858</v>
      </c>
      <c r="AA127" s="1270">
        <v>2.2287900962199672</v>
      </c>
      <c r="AB127" s="1270">
        <v>34.9511275305059</v>
      </c>
      <c r="AC127" s="1270">
        <v>10.982732527152642</v>
      </c>
      <c r="AD127" s="1270">
        <v>34.691693032758288</v>
      </c>
      <c r="AE127" s="1270">
        <v>41.357980080426486</v>
      </c>
      <c r="AF127" s="1270">
        <v>40.809868487464101</v>
      </c>
      <c r="AG127" s="1270">
        <v>31.767571361205494</v>
      </c>
      <c r="AH127" s="1270">
        <v>19.745330536391762</v>
      </c>
      <c r="AI127" s="1536">
        <v>43.016752517550252</v>
      </c>
      <c r="AJ127" s="557"/>
      <c r="AK127" s="557"/>
      <c r="AL127" s="557"/>
      <c r="AM127" s="557"/>
      <c r="AN127" s="557"/>
      <c r="AO127" s="557"/>
      <c r="AP127" s="557"/>
      <c r="AQ127" s="557"/>
      <c r="AR127" s="557"/>
      <c r="AS127" s="557"/>
      <c r="AT127" s="557"/>
      <c r="AU127" s="557"/>
      <c r="AV127" s="557"/>
      <c r="AW127" s="557"/>
      <c r="AX127" s="557"/>
      <c r="AY127" s="557"/>
      <c r="AZ127" s="216"/>
      <c r="BA127" s="1794"/>
      <c r="BB127" s="156" t="s">
        <v>19</v>
      </c>
      <c r="BC127" s="368">
        <v>10713.728853309123</v>
      </c>
      <c r="BD127" s="372">
        <v>9626.8659666034182</v>
      </c>
      <c r="BE127" s="372">
        <v>6174.7315320136786</v>
      </c>
      <c r="BF127" s="372">
        <v>2262.1082406935261</v>
      </c>
      <c r="BG127" s="376">
        <v>85.849230088915988</v>
      </c>
      <c r="BH127" s="380">
        <v>1120.0808041798246</v>
      </c>
      <c r="BI127" s="372">
        <v>313.64004441496957</v>
      </c>
      <c r="BJ127" s="372">
        <v>84.139512585163871</v>
      </c>
      <c r="BK127" s="372">
        <v>6.3495697918979301</v>
      </c>
      <c r="BL127" s="376">
        <v>0</v>
      </c>
      <c r="BM127" s="380">
        <v>7514.7966046288029</v>
      </c>
      <c r="BN127" s="372">
        <v>7499.0934948909489</v>
      </c>
      <c r="BO127" s="372">
        <v>6329.6893897246928</v>
      </c>
      <c r="BP127" s="372">
        <v>4685.6908636026537</v>
      </c>
      <c r="BQ127" s="376">
        <v>1309.8035388896753</v>
      </c>
      <c r="BR127" s="380">
        <v>465.76598315903374</v>
      </c>
      <c r="BS127" s="372">
        <v>734.79453321070639</v>
      </c>
      <c r="BT127" s="372">
        <v>841.29126753814842</v>
      </c>
      <c r="BU127" s="372">
        <v>2153.0166660899467</v>
      </c>
      <c r="BV127" s="372">
        <v>5265.7028116517931</v>
      </c>
      <c r="BW127" s="372">
        <v>1850.2298453085098</v>
      </c>
      <c r="BX127" s="372">
        <v>239.94084782682958</v>
      </c>
      <c r="BY127" s="384">
        <v>3195.6970752645661</v>
      </c>
      <c r="BZ127" s="384">
        <v>2832.0582733005508</v>
      </c>
      <c r="CA127" s="384">
        <v>48.439021884304893</v>
      </c>
      <c r="CB127" s="384">
        <v>870.00636753186541</v>
      </c>
      <c r="CC127" s="384">
        <v>408.03040445693313</v>
      </c>
      <c r="CD127" s="384">
        <v>1303.3956167778363</v>
      </c>
      <c r="CE127" s="384">
        <v>3187.3974715538675</v>
      </c>
      <c r="CF127" s="384">
        <v>1214.900770820718</v>
      </c>
      <c r="CG127" s="384">
        <v>960.43843756004776</v>
      </c>
      <c r="CH127" s="384">
        <v>1134.2708049423504</v>
      </c>
      <c r="CI127" s="384">
        <v>2157.9076238306402</v>
      </c>
      <c r="CJ127" s="1485"/>
      <c r="CK127" s="1485"/>
      <c r="CL127" s="1485"/>
      <c r="CM127" s="1485"/>
      <c r="CN127" s="1485"/>
      <c r="CO127" s="1485"/>
      <c r="CP127" s="1485"/>
      <c r="CQ127" s="1485"/>
      <c r="CR127" s="1485"/>
      <c r="CS127" s="1485"/>
      <c r="CT127" s="1485"/>
      <c r="CU127" s="1485"/>
      <c r="CV127" s="1485"/>
      <c r="CW127" s="1485"/>
      <c r="CX127" s="1485"/>
      <c r="CY127" s="1485"/>
      <c r="CZ127" s="1486"/>
    </row>
    <row r="128" s="398" customFormat="true" ht="15" customHeight="true" x14ac:dyDescent="0.2">
      <c r="A128" s="1908" t="s">
        <v>178</v>
      </c>
      <c r="B128" s="1370" t="s">
        <v>49</v>
      </c>
      <c r="C128" s="1269">
        <v>11.713843560418745</v>
      </c>
      <c r="D128" s="1270">
        <v>26.696723240696084</v>
      </c>
      <c r="E128" s="1270">
        <v>25.082236945587962</v>
      </c>
      <c r="F128" s="1270">
        <v>25.013066548849277</v>
      </c>
      <c r="G128" s="1271">
        <v>14.334932926478361</v>
      </c>
      <c r="H128" s="1272">
        <v>20.666436759882394</v>
      </c>
      <c r="I128" s="1270">
        <v>21.551662098839554</v>
      </c>
      <c r="J128" s="1270">
        <v>21.321177236181725</v>
      </c>
      <c r="K128" s="1270">
        <v>18.003696429944966</v>
      </c>
      <c r="L128" s="1273">
        <v>11.948807821238296</v>
      </c>
      <c r="M128" s="1274">
        <v>13.994556456665491</v>
      </c>
      <c r="N128" s="1270">
        <v>19.438768846065354</v>
      </c>
      <c r="O128" s="1270">
        <v>24.253170135808162</v>
      </c>
      <c r="P128" s="1270">
        <v>30.502753586800385</v>
      </c>
      <c r="Q128" s="1271">
        <v>18.511701061191786</v>
      </c>
      <c r="R128" s="1272">
        <v>7.2482809625899831</v>
      </c>
      <c r="S128" s="1270">
        <v>18.036577436714595</v>
      </c>
      <c r="T128" s="1270">
        <v>15.017985363982028</v>
      </c>
      <c r="U128" s="1270">
        <v>23.340673471763253</v>
      </c>
      <c r="V128" s="1270">
        <v>23.475544360182351</v>
      </c>
      <c r="W128" s="1270">
        <v>14.639963401319106</v>
      </c>
      <c r="X128" s="1270">
        <v>22.347792041688656</v>
      </c>
      <c r="Y128" s="1270">
        <v>11.008233479181277</v>
      </c>
      <c r="Z128" s="1270">
        <v>16.455178657553734</v>
      </c>
      <c r="AA128" s="1270">
        <v>16.854236352284907</v>
      </c>
      <c r="AB128" s="1270">
        <v>6.2966594970132794</v>
      </c>
      <c r="AC128" s="1270">
        <v>20.033953278842407</v>
      </c>
      <c r="AD128" s="1270">
        <v>35.984508489982872</v>
      </c>
      <c r="AE128" s="1270">
        <v>14.232425002664225</v>
      </c>
      <c r="AF128" s="1270">
        <v>31.862851698600121</v>
      </c>
      <c r="AG128" s="1270">
        <v>12.400790679196483</v>
      </c>
      <c r="AH128" s="1270">
        <v>10.665206176002071</v>
      </c>
      <c r="AI128" s="1536">
        <v>23.259047660098158</v>
      </c>
      <c r="AJ128" s="557"/>
      <c r="AK128" s="557"/>
      <c r="AL128" s="557"/>
      <c r="AM128" s="557"/>
      <c r="AN128" s="557"/>
      <c r="AO128" s="557"/>
      <c r="AP128" s="557"/>
      <c r="AQ128" s="557"/>
      <c r="AR128" s="557"/>
      <c r="AS128" s="557"/>
      <c r="AT128" s="557"/>
      <c r="AU128" s="557"/>
      <c r="AV128" s="557"/>
      <c r="AW128" s="557"/>
      <c r="AX128" s="557"/>
      <c r="AY128" s="557"/>
      <c r="AZ128" s="216"/>
      <c r="BA128" s="1794" t="s">
        <v>108</v>
      </c>
      <c r="BB128" s="156" t="s">
        <v>49</v>
      </c>
      <c r="BC128" s="1042" t="s">
        <v>35</v>
      </c>
      <c r="BD128" s="1061" t="s">
        <v>35</v>
      </c>
      <c r="BE128" s="1061" t="s">
        <v>35</v>
      </c>
      <c r="BF128" s="1061" t="s">
        <v>35</v>
      </c>
      <c r="BG128" s="1081" t="s">
        <v>35</v>
      </c>
      <c r="BH128" s="1101" t="s">
        <v>35</v>
      </c>
      <c r="BI128" s="1061" t="s">
        <v>35</v>
      </c>
      <c r="BJ128" s="1061" t="s">
        <v>35</v>
      </c>
      <c r="BK128" s="1061" t="s">
        <v>35</v>
      </c>
      <c r="BL128" s="1081" t="s">
        <v>35</v>
      </c>
      <c r="BM128" s="1101" t="s">
        <v>35</v>
      </c>
      <c r="BN128" s="1061" t="s">
        <v>35</v>
      </c>
      <c r="BO128" s="1061" t="s">
        <v>35</v>
      </c>
      <c r="BP128" s="1061" t="s">
        <v>35</v>
      </c>
      <c r="BQ128" s="1081" t="s">
        <v>35</v>
      </c>
      <c r="BR128" s="1101" t="s">
        <v>35</v>
      </c>
      <c r="BS128" s="1061" t="s">
        <v>35</v>
      </c>
      <c r="BT128" s="1061" t="s">
        <v>35</v>
      </c>
      <c r="BU128" s="1061" t="s">
        <v>35</v>
      </c>
      <c r="BV128" s="1061" t="s">
        <v>35</v>
      </c>
      <c r="BW128" s="1061" t="s">
        <v>35</v>
      </c>
      <c r="BX128" s="1061" t="s">
        <v>35</v>
      </c>
      <c r="BY128" s="1119" t="s">
        <v>35</v>
      </c>
      <c r="BZ128" s="1119" t="s">
        <v>35</v>
      </c>
      <c r="CA128" s="1119" t="s">
        <v>35</v>
      </c>
      <c r="CB128" s="1119" t="s">
        <v>35</v>
      </c>
      <c r="CC128" s="1119" t="s">
        <v>35</v>
      </c>
      <c r="CD128" s="1119" t="s">
        <v>35</v>
      </c>
      <c r="CE128" s="1119" t="s">
        <v>35</v>
      </c>
      <c r="CF128" s="1119" t="s">
        <v>35</v>
      </c>
      <c r="CG128" s="1119" t="s">
        <v>35</v>
      </c>
      <c r="CH128" s="1119" t="s">
        <v>35</v>
      </c>
      <c r="CI128" s="1119" t="s">
        <v>35</v>
      </c>
      <c r="CJ128" s="1486"/>
      <c r="CK128" s="1486"/>
      <c r="CL128" s="1486"/>
      <c r="CM128" s="1486"/>
      <c r="CN128" s="1486"/>
      <c r="CO128" s="1486"/>
      <c r="CP128" s="1486"/>
      <c r="CQ128" s="1486"/>
      <c r="CR128" s="1486"/>
      <c r="CS128" s="1486"/>
      <c r="CT128" s="1486"/>
      <c r="CU128" s="1486"/>
      <c r="CV128" s="1486"/>
      <c r="CW128" s="1486"/>
      <c r="CX128" s="1486"/>
      <c r="CY128" s="1486"/>
      <c r="CZ128" s="1486"/>
    </row>
    <row r="129" s="398" customFormat="true" ht="15" customHeight="true" x14ac:dyDescent="0.2">
      <c r="A129" s="1909"/>
      <c r="B129" s="1371" t="s">
        <v>48</v>
      </c>
      <c r="C129" s="1275">
        <v>88.286156439581291</v>
      </c>
      <c r="D129" s="1276">
        <v>73.303276759304026</v>
      </c>
      <c r="E129" s="1276">
        <v>74.917763054411935</v>
      </c>
      <c r="F129" s="1276">
        <v>74.986933451150733</v>
      </c>
      <c r="G129" s="1277">
        <v>85.66506707352184</v>
      </c>
      <c r="H129" s="1278">
        <v>79.333563240117627</v>
      </c>
      <c r="I129" s="1276">
        <v>78.448337901160457</v>
      </c>
      <c r="J129" s="1276">
        <v>78.678822763818218</v>
      </c>
      <c r="K129" s="1276">
        <v>81.996303570055034</v>
      </c>
      <c r="L129" s="1279">
        <v>88.05119217876161</v>
      </c>
      <c r="M129" s="1280">
        <v>86.005443543334508</v>
      </c>
      <c r="N129" s="1276">
        <v>80.561231153934614</v>
      </c>
      <c r="O129" s="1276">
        <v>75.746829864191838</v>
      </c>
      <c r="P129" s="1276">
        <v>69.497246413199619</v>
      </c>
      <c r="Q129" s="1277">
        <v>81.488298938808128</v>
      </c>
      <c r="R129" s="1278">
        <v>92.751719037410012</v>
      </c>
      <c r="S129" s="1276">
        <v>81.963422563285349</v>
      </c>
      <c r="T129" s="1276">
        <v>84.982014636017979</v>
      </c>
      <c r="U129" s="1276">
        <v>76.659326528236775</v>
      </c>
      <c r="V129" s="1276">
        <v>76.524455639817646</v>
      </c>
      <c r="W129" s="1276">
        <v>85.36003659868085</v>
      </c>
      <c r="X129" s="1276">
        <v>77.652207958311322</v>
      </c>
      <c r="Y129" s="1276">
        <v>88.991766520818729</v>
      </c>
      <c r="Z129" s="1276">
        <v>83.544821342446255</v>
      </c>
      <c r="AA129" s="1276">
        <v>83.145763647715114</v>
      </c>
      <c r="AB129" s="1276">
        <v>93.703340502986748</v>
      </c>
      <c r="AC129" s="1276">
        <v>79.966046721157639</v>
      </c>
      <c r="AD129" s="1276">
        <v>64.015491510017156</v>
      </c>
      <c r="AE129" s="1276">
        <v>85.767574997335757</v>
      </c>
      <c r="AF129" s="1276">
        <v>68.137148301399847</v>
      </c>
      <c r="AG129" s="1276">
        <v>87.59920932080351</v>
      </c>
      <c r="AH129" s="1276">
        <v>89.334793823997941</v>
      </c>
      <c r="AI129" s="1537">
        <v>76.740952339901881</v>
      </c>
      <c r="AJ129" s="557"/>
      <c r="AK129" s="557"/>
      <c r="AL129" s="557"/>
      <c r="AM129" s="557"/>
      <c r="AN129" s="557"/>
      <c r="AO129" s="557"/>
      <c r="AP129" s="557"/>
      <c r="AQ129" s="557"/>
      <c r="AR129" s="557"/>
      <c r="AS129" s="557"/>
      <c r="AT129" s="557"/>
      <c r="AU129" s="557"/>
      <c r="AV129" s="557"/>
      <c r="AW129" s="557"/>
      <c r="AX129" s="557"/>
      <c r="AY129" s="557"/>
      <c r="AZ129" s="216"/>
      <c r="BA129" s="1795"/>
      <c r="BB129" s="157" t="s">
        <v>48</v>
      </c>
      <c r="BC129" s="1043" t="s">
        <v>35</v>
      </c>
      <c r="BD129" s="1062" t="s">
        <v>35</v>
      </c>
      <c r="BE129" s="1062" t="s">
        <v>35</v>
      </c>
      <c r="BF129" s="1062" t="s">
        <v>35</v>
      </c>
      <c r="BG129" s="1082" t="s">
        <v>35</v>
      </c>
      <c r="BH129" s="1102" t="s">
        <v>35</v>
      </c>
      <c r="BI129" s="1062" t="s">
        <v>35</v>
      </c>
      <c r="BJ129" s="1062" t="s">
        <v>35</v>
      </c>
      <c r="BK129" s="1062" t="s">
        <v>35</v>
      </c>
      <c r="BL129" s="1082" t="s">
        <v>35</v>
      </c>
      <c r="BM129" s="1102" t="s">
        <v>35</v>
      </c>
      <c r="BN129" s="1062" t="s">
        <v>35</v>
      </c>
      <c r="BO129" s="1062" t="s">
        <v>35</v>
      </c>
      <c r="BP129" s="1062" t="s">
        <v>35</v>
      </c>
      <c r="BQ129" s="1082" t="s">
        <v>35</v>
      </c>
      <c r="BR129" s="1102" t="s">
        <v>35</v>
      </c>
      <c r="BS129" s="1062" t="s">
        <v>35</v>
      </c>
      <c r="BT129" s="1062" t="s">
        <v>35</v>
      </c>
      <c r="BU129" s="1062" t="s">
        <v>35</v>
      </c>
      <c r="BV129" s="1062" t="s">
        <v>35</v>
      </c>
      <c r="BW129" s="1062" t="s">
        <v>35</v>
      </c>
      <c r="BX129" s="1062" t="s">
        <v>35</v>
      </c>
      <c r="BY129" s="1120" t="s">
        <v>35</v>
      </c>
      <c r="BZ129" s="1120" t="s">
        <v>35</v>
      </c>
      <c r="CA129" s="1120" t="s">
        <v>35</v>
      </c>
      <c r="CB129" s="1120" t="s">
        <v>35</v>
      </c>
      <c r="CC129" s="1120" t="s">
        <v>35</v>
      </c>
      <c r="CD129" s="1120" t="s">
        <v>35</v>
      </c>
      <c r="CE129" s="1120" t="s">
        <v>35</v>
      </c>
      <c r="CF129" s="1120" t="s">
        <v>35</v>
      </c>
      <c r="CG129" s="1120" t="s">
        <v>35</v>
      </c>
      <c r="CH129" s="1120" t="s">
        <v>35</v>
      </c>
      <c r="CI129" s="1120" t="s">
        <v>35</v>
      </c>
      <c r="CJ129" s="1487"/>
      <c r="CK129" s="1487"/>
      <c r="CL129" s="1487"/>
      <c r="CM129" s="1487"/>
      <c r="CN129" s="1487"/>
      <c r="CO129" s="1487"/>
      <c r="CP129" s="1487"/>
      <c r="CQ129" s="1487"/>
      <c r="CR129" s="1487"/>
      <c r="CS129" s="1487"/>
      <c r="CT129" s="1487"/>
      <c r="CU129" s="1487"/>
      <c r="CV129" s="1487"/>
      <c r="CW129" s="1487"/>
      <c r="CX129" s="1487"/>
      <c r="CY129" s="1487"/>
      <c r="CZ129" s="1487"/>
    </row>
    <row r="130" s="131" customFormat="true" ht="15" hidden="true" customHeight="true" x14ac:dyDescent="0.2">
      <c r="A130" s="1731" t="s">
        <v>47</v>
      </c>
      <c r="B130" s="248" t="s">
        <v>42</v>
      </c>
      <c r="C130" s="253"/>
      <c r="D130" s="254"/>
      <c r="E130" s="254"/>
      <c r="F130" s="254"/>
      <c r="G130" s="255"/>
      <c r="H130" s="256"/>
      <c r="I130" s="254"/>
      <c r="J130" s="254"/>
      <c r="K130" s="254"/>
      <c r="L130" s="257"/>
      <c r="M130" s="253"/>
      <c r="N130" s="254"/>
      <c r="O130" s="254"/>
      <c r="P130" s="254"/>
      <c r="Q130" s="255"/>
      <c r="R130" s="256"/>
      <c r="S130" s="254"/>
      <c r="T130" s="254"/>
      <c r="U130" s="254"/>
      <c r="V130" s="254"/>
      <c r="W130" s="254"/>
      <c r="X130" s="254"/>
      <c r="Y130" s="254"/>
      <c r="Z130" s="254"/>
      <c r="AA130" s="254"/>
      <c r="AB130" s="257"/>
      <c r="AC130" s="257"/>
      <c r="AD130" s="257"/>
      <c r="AE130" s="257"/>
      <c r="AF130" s="257"/>
      <c r="AG130" s="257"/>
      <c r="AH130" s="257"/>
      <c r="AI130" s="257"/>
      <c r="AJ130" s="557"/>
      <c r="AK130" s="557"/>
      <c r="AL130" s="557"/>
      <c r="AM130" s="557"/>
      <c r="AN130" s="557"/>
      <c r="AO130" s="557"/>
      <c r="AP130" s="557"/>
      <c r="AQ130" s="557"/>
      <c r="AR130" s="557"/>
      <c r="AS130" s="557"/>
      <c r="AT130" s="557"/>
      <c r="AU130" s="557"/>
      <c r="AV130" s="557"/>
      <c r="AW130" s="557"/>
      <c r="AX130" s="557"/>
      <c r="AY130" s="557"/>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1732"/>
      <c r="B131" s="240" t="s">
        <v>46</v>
      </c>
      <c r="C131" s="258"/>
      <c r="D131" s="259"/>
      <c r="E131" s="259"/>
      <c r="F131" s="259"/>
      <c r="G131" s="260"/>
      <c r="H131" s="261"/>
      <c r="I131" s="259"/>
      <c r="J131" s="259"/>
      <c r="K131" s="259"/>
      <c r="L131" s="262"/>
      <c r="M131" s="258"/>
      <c r="N131" s="259"/>
      <c r="O131" s="259"/>
      <c r="P131" s="259"/>
      <c r="Q131" s="260"/>
      <c r="R131" s="261"/>
      <c r="S131" s="259"/>
      <c r="T131" s="259"/>
      <c r="U131" s="259"/>
      <c r="V131" s="259"/>
      <c r="W131" s="259"/>
      <c r="X131" s="259"/>
      <c r="Y131" s="259"/>
      <c r="Z131" s="259"/>
      <c r="AA131" s="259"/>
      <c r="AB131" s="262"/>
      <c r="AC131" s="262"/>
      <c r="AD131" s="262"/>
      <c r="AE131" s="262"/>
      <c r="AF131" s="262"/>
      <c r="AG131" s="262"/>
      <c r="AH131" s="262"/>
      <c r="AI131" s="262"/>
      <c r="AJ131" s="557"/>
      <c r="AK131" s="557"/>
      <c r="AL131" s="557"/>
      <c r="AM131" s="557"/>
      <c r="AN131" s="557"/>
      <c r="AO131" s="557"/>
      <c r="AP131" s="557"/>
      <c r="AQ131" s="557"/>
      <c r="AR131" s="557"/>
      <c r="AS131" s="557"/>
      <c r="AT131" s="557"/>
      <c r="AU131" s="557"/>
      <c r="AV131" s="557"/>
      <c r="AW131" s="557"/>
      <c r="AX131" s="557"/>
      <c r="AY131" s="557"/>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1733"/>
      <c r="B132" s="241" t="s">
        <v>46</v>
      </c>
      <c r="C132" s="263"/>
      <c r="D132" s="264"/>
      <c r="E132" s="264"/>
      <c r="F132" s="264"/>
      <c r="G132" s="265"/>
      <c r="H132" s="266"/>
      <c r="I132" s="264"/>
      <c r="J132" s="264"/>
      <c r="K132" s="264"/>
      <c r="L132" s="267"/>
      <c r="M132" s="263"/>
      <c r="N132" s="264"/>
      <c r="O132" s="264"/>
      <c r="P132" s="264"/>
      <c r="Q132" s="265"/>
      <c r="R132" s="1399"/>
      <c r="S132" s="1400"/>
      <c r="T132" s="1400"/>
      <c r="U132" s="1400"/>
      <c r="V132" s="1400"/>
      <c r="W132" s="1400"/>
      <c r="X132" s="1400"/>
      <c r="Y132" s="1400"/>
      <c r="Z132" s="1400"/>
      <c r="AA132" s="1400"/>
      <c r="AB132" s="1401"/>
      <c r="AC132" s="1401"/>
      <c r="AD132" s="1401"/>
      <c r="AE132" s="1401"/>
      <c r="AF132" s="1401"/>
      <c r="AG132" s="1401"/>
      <c r="AH132" s="1401"/>
      <c r="AI132" s="1401"/>
      <c r="AJ132" s="557"/>
      <c r="AK132" s="557"/>
      <c r="AL132" s="557"/>
      <c r="AM132" s="557"/>
      <c r="AN132" s="557"/>
      <c r="AO132" s="557"/>
      <c r="AP132" s="557"/>
      <c r="AQ132" s="557"/>
      <c r="AR132" s="557"/>
      <c r="AS132" s="557"/>
      <c r="AT132" s="557"/>
      <c r="AU132" s="557"/>
      <c r="AV132" s="557"/>
      <c r="AW132" s="557"/>
      <c r="AX132" s="557"/>
      <c r="AY132" s="557"/>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398" customFormat="true" ht="15" customHeight="true" x14ac:dyDescent="0.2">
      <c r="A133" s="130"/>
      <c r="B133" s="188"/>
      <c r="C133" s="1692" t="s">
        <v>114</v>
      </c>
      <c r="D133" s="1693"/>
      <c r="E133" s="1693"/>
      <c r="F133" s="1693"/>
      <c r="G133" s="1694"/>
      <c r="H133" s="1861" t="s">
        <v>38</v>
      </c>
      <c r="I133" s="1862"/>
      <c r="J133" s="1862"/>
      <c r="K133" s="1862"/>
      <c r="L133" s="1863"/>
      <c r="M133" s="1902" t="s">
        <v>37</v>
      </c>
      <c r="N133" s="1862"/>
      <c r="O133" s="1862"/>
      <c r="P133" s="1862"/>
      <c r="Q133" s="1863"/>
      <c r="R133" s="1512" t="s">
        <v>138</v>
      </c>
      <c r="S133" s="1522"/>
      <c r="T133" s="1522"/>
      <c r="U133" s="1522"/>
      <c r="V133" s="1522"/>
      <c r="W133" s="1522"/>
      <c r="X133" s="1522"/>
      <c r="Y133" s="1522"/>
      <c r="Z133" s="1522"/>
      <c r="AA133" s="1522"/>
      <c r="AB133" s="1522"/>
      <c r="AC133" s="1522"/>
      <c r="AD133" s="1522"/>
      <c r="AE133" s="1522"/>
      <c r="AF133" s="1522"/>
      <c r="AG133" s="1522"/>
      <c r="AH133" s="1522"/>
      <c r="AI133" s="1523"/>
      <c r="AJ133" s="557"/>
      <c r="AK133" s="557"/>
      <c r="AL133" s="557"/>
      <c r="AM133" s="557"/>
      <c r="AN133" s="557"/>
      <c r="AO133" s="557"/>
      <c r="AP133" s="557"/>
      <c r="AQ133" s="557"/>
      <c r="AR133" s="557"/>
      <c r="AS133" s="557"/>
      <c r="AT133" s="557"/>
      <c r="AU133" s="557"/>
      <c r="AV133" s="557"/>
      <c r="AW133" s="557"/>
      <c r="AX133" s="557"/>
      <c r="AY133" s="557"/>
      <c r="AZ133" s="216"/>
      <c r="BA133" s="217" t="s">
        <v>128</v>
      </c>
      <c r="BB133" s="116" t="s">
        <v>98</v>
      </c>
      <c r="BC133" s="1796" t="s">
        <v>114</v>
      </c>
      <c r="BD133" s="1797"/>
      <c r="BE133" s="1797"/>
      <c r="BF133" s="1797"/>
      <c r="BG133" s="1798"/>
      <c r="BH133" s="1799" t="s">
        <v>38</v>
      </c>
      <c r="BI133" s="1797"/>
      <c r="BJ133" s="1797"/>
      <c r="BK133" s="1797"/>
      <c r="BL133" s="1798"/>
      <c r="BM133" s="1799" t="s">
        <v>37</v>
      </c>
      <c r="BN133" s="1797"/>
      <c r="BO133" s="1797"/>
      <c r="BP133" s="1797"/>
      <c r="BQ133" s="1800"/>
      <c r="BR133" s="1415" t="s">
        <v>138</v>
      </c>
      <c r="BS133" s="1416"/>
      <c r="BT133" s="1416"/>
      <c r="BU133" s="1416"/>
      <c r="BV133" s="1416"/>
      <c r="BW133" s="1416"/>
      <c r="BX133" s="1416"/>
      <c r="BY133" s="1417"/>
      <c r="BZ133" s="312"/>
      <c r="CA133" s="312"/>
      <c r="CB133" s="312"/>
      <c r="CC133" s="312"/>
      <c r="CD133" s="312"/>
      <c r="CE133" s="312"/>
      <c r="CF133" s="312"/>
      <c r="CG133" s="312"/>
      <c r="CH133" s="312"/>
      <c r="CI133" s="312"/>
      <c r="CJ133" s="215"/>
      <c r="CK133" s="215"/>
      <c r="CL133" s="215"/>
      <c r="CM133" s="215"/>
      <c r="CN133" s="215"/>
      <c r="CO133" s="215"/>
      <c r="CP133" s="215"/>
      <c r="CQ133" s="215"/>
      <c r="CR133" s="215"/>
      <c r="CS133" s="215"/>
      <c r="CT133" s="215"/>
      <c r="CU133" s="215"/>
      <c r="CV133" s="215"/>
      <c r="CW133" s="215"/>
      <c r="CX133" s="215"/>
      <c r="CY133" s="215"/>
      <c r="CZ133" s="215"/>
    </row>
    <row r="134" s="398" customFormat="true" ht="24" x14ac:dyDescent="0.2">
      <c r="A134" s="189" t="s">
        <v>69</v>
      </c>
      <c r="B134" s="246"/>
      <c r="C134" s="281" t="s">
        <v>0</v>
      </c>
      <c r="D134" s="282" t="s">
        <v>1</v>
      </c>
      <c r="E134" s="282" t="s">
        <v>2</v>
      </c>
      <c r="F134" s="282" t="s">
        <v>3</v>
      </c>
      <c r="G134" s="283" t="s">
        <v>4</v>
      </c>
      <c r="H134" s="1178" t="s">
        <v>0</v>
      </c>
      <c r="I134" s="1146" t="s">
        <v>1</v>
      </c>
      <c r="J134" s="1146" t="s">
        <v>2</v>
      </c>
      <c r="K134" s="1146" t="s">
        <v>3</v>
      </c>
      <c r="L134" s="1147" t="s">
        <v>4</v>
      </c>
      <c r="M134" s="1168" t="s">
        <v>0</v>
      </c>
      <c r="N134" s="1146" t="s">
        <v>1</v>
      </c>
      <c r="O134" s="1146" t="s">
        <v>2</v>
      </c>
      <c r="P134" s="1146" t="s">
        <v>3</v>
      </c>
      <c r="Q134" s="1190" t="s">
        <v>4</v>
      </c>
      <c r="R134" s="1178" t="s">
        <v>147</v>
      </c>
      <c r="S134" s="1146" t="s">
        <v>272</v>
      </c>
      <c r="T134" s="1146" t="s">
        <v>273</v>
      </c>
      <c r="U134" s="1146" t="s">
        <v>148</v>
      </c>
      <c r="V134" s="1146" t="s">
        <v>149</v>
      </c>
      <c r="W134" s="1146" t="s">
        <v>150</v>
      </c>
      <c r="X134" s="1146" t="s">
        <v>151</v>
      </c>
      <c r="Y134" s="1146" t="s">
        <v>274</v>
      </c>
      <c r="Z134" s="1146" t="s">
        <v>153</v>
      </c>
      <c r="AA134" s="1146" t="s">
        <v>154</v>
      </c>
      <c r="AB134" s="1146" t="s">
        <v>155</v>
      </c>
      <c r="AC134" s="1146" t="s">
        <v>156</v>
      </c>
      <c r="AD134" s="1146" t="s">
        <v>157</v>
      </c>
      <c r="AE134" s="1146" t="s">
        <v>275</v>
      </c>
      <c r="AF134" s="1146" t="s">
        <v>159</v>
      </c>
      <c r="AG134" s="1146" t="s">
        <v>276</v>
      </c>
      <c r="AH134" s="1146" t="s">
        <v>277</v>
      </c>
      <c r="AI134" s="1148" t="s">
        <v>278</v>
      </c>
      <c r="AJ134" s="557"/>
      <c r="AK134" s="557"/>
      <c r="AL134" s="557"/>
      <c r="AM134" s="557"/>
      <c r="AN134" s="557"/>
      <c r="AO134" s="557"/>
      <c r="AP134" s="557"/>
      <c r="AQ134" s="557"/>
      <c r="AR134" s="557"/>
      <c r="AS134" s="557"/>
      <c r="AT134" s="557"/>
      <c r="AU134" s="557"/>
      <c r="AV134" s="557"/>
      <c r="AW134" s="557"/>
      <c r="AX134" s="557"/>
      <c r="AY134" s="557"/>
      <c r="AZ134" s="216"/>
      <c r="BA134" s="200" t="s">
        <v>116</v>
      </c>
      <c r="BB134" s="199"/>
      <c r="BC134" s="336" t="s">
        <v>0</v>
      </c>
      <c r="BD134" s="174" t="s">
        <v>1</v>
      </c>
      <c r="BE134" s="174" t="s">
        <v>2</v>
      </c>
      <c r="BF134" s="174" t="s">
        <v>3</v>
      </c>
      <c r="BG134" s="337" t="s">
        <v>4</v>
      </c>
      <c r="BH134" s="349" t="s">
        <v>0</v>
      </c>
      <c r="BI134" s="174" t="s">
        <v>1</v>
      </c>
      <c r="BJ134" s="174" t="s">
        <v>2</v>
      </c>
      <c r="BK134" s="174" t="s">
        <v>3</v>
      </c>
      <c r="BL134" s="337" t="s">
        <v>4</v>
      </c>
      <c r="BM134" s="349" t="s">
        <v>0</v>
      </c>
      <c r="BN134" s="174" t="s">
        <v>1</v>
      </c>
      <c r="BO134" s="174" t="s">
        <v>2</v>
      </c>
      <c r="BP134" s="174" t="s">
        <v>3</v>
      </c>
      <c r="BQ134" s="337" t="s">
        <v>4</v>
      </c>
      <c r="BR134" s="349" t="s">
        <v>147</v>
      </c>
      <c r="BS134" s="174" t="s">
        <v>272</v>
      </c>
      <c r="BT134" s="174" t="s">
        <v>273</v>
      </c>
      <c r="BU134" s="174" t="s">
        <v>148</v>
      </c>
      <c r="BV134" s="174" t="s">
        <v>149</v>
      </c>
      <c r="BW134" s="174" t="s">
        <v>150</v>
      </c>
      <c r="BX134" s="174" t="s">
        <v>151</v>
      </c>
      <c r="BY134" s="175" t="s">
        <v>274</v>
      </c>
      <c r="BZ134" s="175" t="s">
        <v>153</v>
      </c>
      <c r="CA134" s="175" t="s">
        <v>154</v>
      </c>
      <c r="CB134" s="175" t="s">
        <v>155</v>
      </c>
      <c r="CC134" s="175" t="s">
        <v>156</v>
      </c>
      <c r="CD134" s="175" t="s">
        <v>157</v>
      </c>
      <c r="CE134" s="175" t="s">
        <v>275</v>
      </c>
      <c r="CF134" s="175" t="s">
        <v>159</v>
      </c>
      <c r="CG134" s="175" t="s">
        <v>276</v>
      </c>
      <c r="CH134" s="175" t="s">
        <v>277</v>
      </c>
      <c r="CI134" s="175" t="s">
        <v>278</v>
      </c>
      <c r="CJ134" s="1488"/>
      <c r="CK134" s="1488"/>
      <c r="CL134" s="1488"/>
      <c r="CM134" s="1488"/>
      <c r="CN134" s="1488"/>
      <c r="CO134" s="1488"/>
      <c r="CP134" s="1488"/>
      <c r="CQ134" s="1488"/>
      <c r="CR134" s="1488"/>
      <c r="CS134" s="1488"/>
      <c r="CT134" s="1488"/>
      <c r="CU134" s="1488"/>
      <c r="CV134" s="1488"/>
      <c r="CW134" s="1488"/>
      <c r="CX134" s="1488"/>
      <c r="CY134" s="1488"/>
      <c r="CZ134" s="1488"/>
    </row>
    <row r="135" s="398" customFormat="true" ht="15" customHeight="true" x14ac:dyDescent="0.2">
      <c r="A135" s="1903" t="s">
        <v>45</v>
      </c>
      <c r="B135" s="1372" t="s">
        <v>44</v>
      </c>
      <c r="C135" s="1281">
        <v>0</v>
      </c>
      <c r="D135" s="1282">
        <v>6.0905260578297836E-2</v>
      </c>
      <c r="E135" s="1282">
        <v>0.14163845258564245</v>
      </c>
      <c r="F135" s="1282">
        <v>0.52686286596861065</v>
      </c>
      <c r="G135" s="1283">
        <v>3.4910941437872154</v>
      </c>
      <c r="H135" s="1284">
        <v>0.18831319431938195</v>
      </c>
      <c r="I135" s="1282">
        <v>0.64903937652536614</v>
      </c>
      <c r="J135" s="1282">
        <v>1.3419940238376387</v>
      </c>
      <c r="K135" s="1282">
        <v>3.6916307804972939</v>
      </c>
      <c r="L135" s="1285">
        <v>6.3655514164622247</v>
      </c>
      <c r="M135" s="1286">
        <v>0</v>
      </c>
      <c r="N135" s="1282">
        <v>0</v>
      </c>
      <c r="O135" s="1282">
        <v>6.4280041941928739E-2</v>
      </c>
      <c r="P135" s="1282">
        <v>7.8500801255603533E-2</v>
      </c>
      <c r="Q135" s="1283">
        <v>0.50753555943061102</v>
      </c>
      <c r="R135" s="1284">
        <v>0</v>
      </c>
      <c r="S135" s="1282">
        <v>1.9582052663644833</v>
      </c>
      <c r="T135" s="1282">
        <v>0.1162129372106406</v>
      </c>
      <c r="U135" s="1282">
        <v>0</v>
      </c>
      <c r="V135" s="1282">
        <v>0.83278562754998298</v>
      </c>
      <c r="W135" s="1282">
        <v>0</v>
      </c>
      <c r="X135" s="1282">
        <v>2.8452571374276361</v>
      </c>
      <c r="Y135" s="1282">
        <v>0</v>
      </c>
      <c r="Z135" s="1282">
        <v>0</v>
      </c>
      <c r="AA135" s="1282">
        <v>0</v>
      </c>
      <c r="AB135" s="1282">
        <v>1.0431204146553485</v>
      </c>
      <c r="AC135" s="1282">
        <v>0.45120779380168075</v>
      </c>
      <c r="AD135" s="1282">
        <v>0.46938364615939238</v>
      </c>
      <c r="AE135" s="1282">
        <v>0.57761171641623343</v>
      </c>
      <c r="AF135" s="1282">
        <v>0.81998536735143657</v>
      </c>
      <c r="AG135" s="1282">
        <v>0</v>
      </c>
      <c r="AH135" s="1282">
        <v>0.28381219790415452</v>
      </c>
      <c r="AI135" s="1538">
        <v>2.4765032398567581</v>
      </c>
      <c r="AJ135" s="557"/>
      <c r="AK135" s="557"/>
      <c r="AL135" s="557"/>
      <c r="AM135" s="557"/>
      <c r="AN135" s="557"/>
      <c r="AO135" s="557"/>
      <c r="AP135" s="557"/>
      <c r="AQ135" s="557"/>
      <c r="AR135" s="557"/>
      <c r="AS135" s="557"/>
      <c r="AT135" s="557"/>
      <c r="AU135" s="557"/>
      <c r="AV135" s="557"/>
      <c r="AW135" s="557"/>
      <c r="AX135" s="557"/>
      <c r="AY135" s="557"/>
      <c r="AZ135" s="216"/>
      <c r="BA135" s="1801" t="s">
        <v>45</v>
      </c>
      <c r="BB135" s="158" t="s">
        <v>44</v>
      </c>
      <c r="BC135" s="1044" t="s">
        <v>35</v>
      </c>
      <c r="BD135" s="1063" t="s">
        <v>35</v>
      </c>
      <c r="BE135" s="1063" t="s">
        <v>35</v>
      </c>
      <c r="BF135" s="1063" t="s">
        <v>35</v>
      </c>
      <c r="BG135" s="1083" t="s">
        <v>35</v>
      </c>
      <c r="BH135" s="1103" t="s">
        <v>35</v>
      </c>
      <c r="BI135" s="1063" t="s">
        <v>35</v>
      </c>
      <c r="BJ135" s="1063" t="s">
        <v>35</v>
      </c>
      <c r="BK135" s="1063" t="s">
        <v>35</v>
      </c>
      <c r="BL135" s="1083" t="s">
        <v>35</v>
      </c>
      <c r="BM135" s="1103" t="s">
        <v>35</v>
      </c>
      <c r="BN135" s="1063" t="s">
        <v>35</v>
      </c>
      <c r="BO135" s="1063" t="s">
        <v>35</v>
      </c>
      <c r="BP135" s="1063" t="s">
        <v>35</v>
      </c>
      <c r="BQ135" s="1083" t="s">
        <v>35</v>
      </c>
      <c r="BR135" s="1103" t="s">
        <v>35</v>
      </c>
      <c r="BS135" s="1063" t="s">
        <v>35</v>
      </c>
      <c r="BT135" s="1063" t="s">
        <v>35</v>
      </c>
      <c r="BU135" s="1063" t="s">
        <v>35</v>
      </c>
      <c r="BV135" s="1063" t="s">
        <v>35</v>
      </c>
      <c r="BW135" s="1063" t="s">
        <v>35</v>
      </c>
      <c r="BX135" s="1063" t="s">
        <v>35</v>
      </c>
      <c r="BY135" s="1121" t="s">
        <v>35</v>
      </c>
      <c r="BZ135" s="1121" t="s">
        <v>35</v>
      </c>
      <c r="CA135" s="1121" t="s">
        <v>35</v>
      </c>
      <c r="CB135" s="1121" t="s">
        <v>35</v>
      </c>
      <c r="CC135" s="1121" t="s">
        <v>35</v>
      </c>
      <c r="CD135" s="1121" t="s">
        <v>35</v>
      </c>
      <c r="CE135" s="1121" t="s">
        <v>35</v>
      </c>
      <c r="CF135" s="1121" t="s">
        <v>35</v>
      </c>
      <c r="CG135" s="1121" t="s">
        <v>35</v>
      </c>
      <c r="CH135" s="1121" t="s">
        <v>35</v>
      </c>
      <c r="CI135" s="1121" t="s">
        <v>35</v>
      </c>
      <c r="CJ135" s="1489"/>
      <c r="CK135" s="1489"/>
      <c r="CL135" s="1489"/>
      <c r="CM135" s="1489"/>
      <c r="CN135" s="1489"/>
      <c r="CO135" s="1489"/>
      <c r="CP135" s="1489"/>
      <c r="CQ135" s="1489"/>
      <c r="CR135" s="1489"/>
      <c r="CS135" s="1489"/>
      <c r="CT135" s="1489"/>
      <c r="CU135" s="1489"/>
      <c r="CV135" s="1489"/>
      <c r="CW135" s="1489"/>
      <c r="CX135" s="1489"/>
      <c r="CY135" s="1489"/>
      <c r="CZ135" s="1489"/>
    </row>
    <row r="136" s="398" customFormat="true" ht="15" customHeight="true" x14ac:dyDescent="0.2">
      <c r="A136" s="1859"/>
      <c r="B136" s="1373" t="s">
        <v>43</v>
      </c>
      <c r="C136" s="1287">
        <v>0</v>
      </c>
      <c r="D136" s="1288">
        <v>9.5763028267824166E-2</v>
      </c>
      <c r="E136" s="1288">
        <v>0.64160049242766914</v>
      </c>
      <c r="F136" s="1288">
        <v>2.6152180319847762</v>
      </c>
      <c r="G136" s="1289">
        <v>21.041954324628961</v>
      </c>
      <c r="H136" s="1290">
        <v>0.6263756421269675</v>
      </c>
      <c r="I136" s="1288">
        <v>3.7445402758517217</v>
      </c>
      <c r="J136" s="1288">
        <v>5.6501119878059658</v>
      </c>
      <c r="K136" s="1288">
        <v>14.205416138304699</v>
      </c>
      <c r="L136" s="1291">
        <v>45.667763264068213</v>
      </c>
      <c r="M136" s="1292">
        <v>0</v>
      </c>
      <c r="N136" s="1288">
        <v>0</v>
      </c>
      <c r="O136" s="1288">
        <v>0.13828845777671914</v>
      </c>
      <c r="P136" s="1288">
        <v>0.27945235719544592</v>
      </c>
      <c r="Q136" s="1289">
        <v>3.7150039986565369</v>
      </c>
      <c r="R136" s="1290">
        <v>2.1190958969604705</v>
      </c>
      <c r="S136" s="1288">
        <v>0.26942009451554821</v>
      </c>
      <c r="T136" s="1288">
        <v>0.98469381793438349</v>
      </c>
      <c r="U136" s="1288">
        <v>0.12834706854311417</v>
      </c>
      <c r="V136" s="1288">
        <v>3.1908136218711172</v>
      </c>
      <c r="W136" s="1288">
        <v>8.0639640425425476</v>
      </c>
      <c r="X136" s="1288">
        <v>15.965529535426834</v>
      </c>
      <c r="Y136" s="1288">
        <v>0.36397118877805124</v>
      </c>
      <c r="Z136" s="1288">
        <v>3.557123482731031</v>
      </c>
      <c r="AA136" s="1288">
        <v>9.8386817461875271</v>
      </c>
      <c r="AB136" s="1288">
        <v>11.474867716561409</v>
      </c>
      <c r="AC136" s="1288">
        <v>2.9495633849891703</v>
      </c>
      <c r="AD136" s="1288">
        <v>3.2462256324822643</v>
      </c>
      <c r="AE136" s="1288">
        <v>3.5426635619083102</v>
      </c>
      <c r="AF136" s="1288">
        <v>1.0764992170075944</v>
      </c>
      <c r="AG136" s="1288">
        <v>3.1786420214279314</v>
      </c>
      <c r="AH136" s="1288">
        <v>9.5771184719091851E-2</v>
      </c>
      <c r="AI136" s="1539">
        <v>4.8669458099607095</v>
      </c>
      <c r="AJ136" s="557"/>
      <c r="AK136" s="557"/>
      <c r="AL136" s="557"/>
      <c r="AM136" s="557"/>
      <c r="AN136" s="557"/>
      <c r="AO136" s="557"/>
      <c r="AP136" s="557"/>
      <c r="AQ136" s="557"/>
      <c r="AR136" s="557"/>
      <c r="AS136" s="557"/>
      <c r="AT136" s="557"/>
      <c r="AU136" s="557"/>
      <c r="AV136" s="557"/>
      <c r="AW136" s="557"/>
      <c r="AX136" s="557"/>
      <c r="AY136" s="557"/>
      <c r="AZ136" s="216"/>
      <c r="BA136" s="1762"/>
      <c r="BB136" s="159" t="s">
        <v>43</v>
      </c>
      <c r="BC136" s="1045" t="s">
        <v>35</v>
      </c>
      <c r="BD136" s="1064" t="s">
        <v>35</v>
      </c>
      <c r="BE136" s="1064" t="s">
        <v>35</v>
      </c>
      <c r="BF136" s="1064" t="s">
        <v>35</v>
      </c>
      <c r="BG136" s="1084" t="s">
        <v>35</v>
      </c>
      <c r="BH136" s="1104" t="s">
        <v>35</v>
      </c>
      <c r="BI136" s="1064" t="s">
        <v>35</v>
      </c>
      <c r="BJ136" s="1064" t="s">
        <v>35</v>
      </c>
      <c r="BK136" s="1064" t="s">
        <v>35</v>
      </c>
      <c r="BL136" s="1084" t="s">
        <v>35</v>
      </c>
      <c r="BM136" s="1104" t="s">
        <v>35</v>
      </c>
      <c r="BN136" s="1064" t="s">
        <v>35</v>
      </c>
      <c r="BO136" s="1064" t="s">
        <v>35</v>
      </c>
      <c r="BP136" s="1064" t="s">
        <v>35</v>
      </c>
      <c r="BQ136" s="1084" t="s">
        <v>35</v>
      </c>
      <c r="BR136" s="1104" t="s">
        <v>35</v>
      </c>
      <c r="BS136" s="1064" t="s">
        <v>35</v>
      </c>
      <c r="BT136" s="1064" t="s">
        <v>35</v>
      </c>
      <c r="BU136" s="1064" t="s">
        <v>35</v>
      </c>
      <c r="BV136" s="1064" t="s">
        <v>35</v>
      </c>
      <c r="BW136" s="1064" t="s">
        <v>35</v>
      </c>
      <c r="BX136" s="1064" t="s">
        <v>35</v>
      </c>
      <c r="BY136" s="1122" t="s">
        <v>35</v>
      </c>
      <c r="BZ136" s="1122" t="s">
        <v>35</v>
      </c>
      <c r="CA136" s="1122" t="s">
        <v>35</v>
      </c>
      <c r="CB136" s="1122" t="s">
        <v>35</v>
      </c>
      <c r="CC136" s="1122" t="s">
        <v>35</v>
      </c>
      <c r="CD136" s="1122" t="s">
        <v>35</v>
      </c>
      <c r="CE136" s="1122" t="s">
        <v>35</v>
      </c>
      <c r="CF136" s="1122" t="s">
        <v>35</v>
      </c>
      <c r="CG136" s="1122" t="s">
        <v>35</v>
      </c>
      <c r="CH136" s="1122" t="s">
        <v>35</v>
      </c>
      <c r="CI136" s="1122" t="s">
        <v>35</v>
      </c>
      <c r="CJ136" s="1490"/>
      <c r="CK136" s="1490"/>
      <c r="CL136" s="1490"/>
      <c r="CM136" s="1490"/>
      <c r="CN136" s="1490"/>
      <c r="CO136" s="1490"/>
      <c r="CP136" s="1490"/>
      <c r="CQ136" s="1490"/>
      <c r="CR136" s="1490"/>
      <c r="CS136" s="1490"/>
      <c r="CT136" s="1490"/>
      <c r="CU136" s="1490"/>
      <c r="CV136" s="1490"/>
      <c r="CW136" s="1490"/>
      <c r="CX136" s="1490"/>
      <c r="CY136" s="1490"/>
      <c r="CZ136" s="1490"/>
    </row>
    <row r="137" s="398" customFormat="true" ht="15" customHeight="true" x14ac:dyDescent="0.2">
      <c r="A137" s="1859"/>
      <c r="B137" s="1373" t="s">
        <v>42</v>
      </c>
      <c r="C137" s="1287">
        <v>8.2504666763559609</v>
      </c>
      <c r="D137" s="1288">
        <v>11.901734664670837</v>
      </c>
      <c r="E137" s="1288">
        <v>28.727716547263526</v>
      </c>
      <c r="F137" s="1288">
        <v>59.057316741799667</v>
      </c>
      <c r="G137" s="1289">
        <v>66.968644211834842</v>
      </c>
      <c r="H137" s="1290">
        <v>21.654080531212561</v>
      </c>
      <c r="I137" s="1288">
        <v>52.740990912608012</v>
      </c>
      <c r="J137" s="1288">
        <v>68.830593533725676</v>
      </c>
      <c r="K137" s="1288">
        <v>73.411251052321489</v>
      </c>
      <c r="L137" s="1291">
        <v>45.014133681194821</v>
      </c>
      <c r="M137" s="1292">
        <v>7.4834688984162314</v>
      </c>
      <c r="N137" s="1288">
        <v>8.3073691736570936</v>
      </c>
      <c r="O137" s="1288">
        <v>17.448582537295579</v>
      </c>
      <c r="P137" s="1288">
        <v>33.701180614703304</v>
      </c>
      <c r="Q137" s="1289">
        <v>69.331067959816195</v>
      </c>
      <c r="R137" s="1290">
        <v>40.654523759185942</v>
      </c>
      <c r="S137" s="1288">
        <v>16.781620997175079</v>
      </c>
      <c r="T137" s="1288">
        <v>15.895643330320189</v>
      </c>
      <c r="U137" s="1288">
        <v>12.448434120744297</v>
      </c>
      <c r="V137" s="1288">
        <v>45.806715899941466</v>
      </c>
      <c r="W137" s="1288">
        <v>25.921718155118718</v>
      </c>
      <c r="X137" s="1288">
        <v>66.099739104427769</v>
      </c>
      <c r="Y137" s="1288">
        <v>13.411803651409837</v>
      </c>
      <c r="Z137" s="1288">
        <v>26.347260425702824</v>
      </c>
      <c r="AA137" s="1288">
        <v>84.929971494059572</v>
      </c>
      <c r="AB137" s="1288">
        <v>43.086490455637161</v>
      </c>
      <c r="AC137" s="1288">
        <v>58.537811365139603</v>
      </c>
      <c r="AD137" s="1288">
        <v>25.22901430734364</v>
      </c>
      <c r="AE137" s="1288">
        <v>24.10324596651267</v>
      </c>
      <c r="AF137" s="1288">
        <v>19.034704612070815</v>
      </c>
      <c r="AG137" s="1288">
        <v>15.06808812765496</v>
      </c>
      <c r="AH137" s="1288">
        <v>11.097861965694628</v>
      </c>
      <c r="AI137" s="1539">
        <v>31.3992420206501</v>
      </c>
      <c r="AJ137" s="557"/>
      <c r="AK137" s="557"/>
      <c r="AL137" s="557"/>
      <c r="AM137" s="557"/>
      <c r="AN137" s="557"/>
      <c r="AO137" s="557"/>
      <c r="AP137" s="557"/>
      <c r="AQ137" s="557"/>
      <c r="AR137" s="557"/>
      <c r="AS137" s="557"/>
      <c r="AT137" s="557"/>
      <c r="AU137" s="557"/>
      <c r="AV137" s="557"/>
      <c r="AW137" s="557"/>
      <c r="AX137" s="557"/>
      <c r="AY137" s="557"/>
      <c r="AZ137" s="216"/>
      <c r="BA137" s="1762"/>
      <c r="BB137" s="159" t="s">
        <v>42</v>
      </c>
      <c r="BC137" s="1045" t="s">
        <v>35</v>
      </c>
      <c r="BD137" s="1064" t="s">
        <v>35</v>
      </c>
      <c r="BE137" s="1064" t="s">
        <v>35</v>
      </c>
      <c r="BF137" s="1064" t="s">
        <v>35</v>
      </c>
      <c r="BG137" s="1084" t="s">
        <v>35</v>
      </c>
      <c r="BH137" s="1104" t="s">
        <v>35</v>
      </c>
      <c r="BI137" s="1064" t="s">
        <v>35</v>
      </c>
      <c r="BJ137" s="1064" t="s">
        <v>35</v>
      </c>
      <c r="BK137" s="1064" t="s">
        <v>35</v>
      </c>
      <c r="BL137" s="1084" t="s">
        <v>35</v>
      </c>
      <c r="BM137" s="1104" t="s">
        <v>35</v>
      </c>
      <c r="BN137" s="1064" t="s">
        <v>35</v>
      </c>
      <c r="BO137" s="1064" t="s">
        <v>35</v>
      </c>
      <c r="BP137" s="1064" t="s">
        <v>35</v>
      </c>
      <c r="BQ137" s="1084" t="s">
        <v>35</v>
      </c>
      <c r="BR137" s="1104" t="s">
        <v>35</v>
      </c>
      <c r="BS137" s="1064" t="s">
        <v>35</v>
      </c>
      <c r="BT137" s="1064" t="s">
        <v>35</v>
      </c>
      <c r="BU137" s="1064" t="s">
        <v>35</v>
      </c>
      <c r="BV137" s="1064" t="s">
        <v>35</v>
      </c>
      <c r="BW137" s="1064" t="s">
        <v>35</v>
      </c>
      <c r="BX137" s="1064" t="s">
        <v>35</v>
      </c>
      <c r="BY137" s="1122" t="s">
        <v>35</v>
      </c>
      <c r="BZ137" s="1122" t="s">
        <v>35</v>
      </c>
      <c r="CA137" s="1122" t="s">
        <v>35</v>
      </c>
      <c r="CB137" s="1122" t="s">
        <v>35</v>
      </c>
      <c r="CC137" s="1122" t="s">
        <v>35</v>
      </c>
      <c r="CD137" s="1122" t="s">
        <v>35</v>
      </c>
      <c r="CE137" s="1122" t="s">
        <v>35</v>
      </c>
      <c r="CF137" s="1122" t="s">
        <v>35</v>
      </c>
      <c r="CG137" s="1122" t="s">
        <v>35</v>
      </c>
      <c r="CH137" s="1122" t="s">
        <v>35</v>
      </c>
      <c r="CI137" s="1122" t="s">
        <v>35</v>
      </c>
      <c r="CJ137" s="1490"/>
      <c r="CK137" s="1490"/>
      <c r="CL137" s="1490"/>
      <c r="CM137" s="1490"/>
      <c r="CN137" s="1490"/>
      <c r="CO137" s="1490"/>
      <c r="CP137" s="1490"/>
      <c r="CQ137" s="1490"/>
      <c r="CR137" s="1490"/>
      <c r="CS137" s="1490"/>
      <c r="CT137" s="1490"/>
      <c r="CU137" s="1490"/>
      <c r="CV137" s="1490"/>
      <c r="CW137" s="1490"/>
      <c r="CX137" s="1490"/>
      <c r="CY137" s="1490"/>
      <c r="CZ137" s="1490"/>
    </row>
    <row r="138" s="398" customFormat="true" ht="15" customHeight="true" x14ac:dyDescent="0.2">
      <c r="A138" s="1859"/>
      <c r="B138" s="1373" t="s">
        <v>41</v>
      </c>
      <c r="C138" s="1287">
        <v>37.588010674234809</v>
      </c>
      <c r="D138" s="1288">
        <v>39.252820548323626</v>
      </c>
      <c r="E138" s="1288">
        <v>39.27331817813667</v>
      </c>
      <c r="F138" s="1288">
        <v>26.356516955837307</v>
      </c>
      <c r="G138" s="1289">
        <v>8.0643424559906265</v>
      </c>
      <c r="H138" s="1290">
        <v>59.160717204968137</v>
      </c>
      <c r="I138" s="1288">
        <v>37.718153759291013</v>
      </c>
      <c r="J138" s="1288">
        <v>22.796301173041147</v>
      </c>
      <c r="K138" s="1288">
        <v>8.5875815459775122</v>
      </c>
      <c r="L138" s="1291">
        <v>2.9525516382745014</v>
      </c>
      <c r="M138" s="1292">
        <v>37.599985095164335</v>
      </c>
      <c r="N138" s="1288">
        <v>36.855275281958164</v>
      </c>
      <c r="O138" s="1288">
        <v>36.119859822388371</v>
      </c>
      <c r="P138" s="1288">
        <v>31.685146724833984</v>
      </c>
      <c r="Q138" s="1289">
        <v>16.870065225088648</v>
      </c>
      <c r="R138" s="1290">
        <v>45.849913371234443</v>
      </c>
      <c r="S138" s="1288">
        <v>36.362038493081698</v>
      </c>
      <c r="T138" s="1288">
        <v>56.362926964531013</v>
      </c>
      <c r="U138" s="1288">
        <v>44.405344841440566</v>
      </c>
      <c r="V138" s="1288">
        <v>17.805852984487469</v>
      </c>
      <c r="W138" s="1288">
        <v>21.078214527877112</v>
      </c>
      <c r="X138" s="1288">
        <v>13.354497584363425</v>
      </c>
      <c r="Y138" s="1288">
        <v>45.124945000139789</v>
      </c>
      <c r="Z138" s="1288">
        <v>25.559386249187376</v>
      </c>
      <c r="AA138" s="1288">
        <v>3.0105282770617783</v>
      </c>
      <c r="AB138" s="1288">
        <v>9.4443938826400515</v>
      </c>
      <c r="AC138" s="1288">
        <v>27.078684928917095</v>
      </c>
      <c r="AD138" s="1288">
        <v>36.417092754499166</v>
      </c>
      <c r="AE138" s="1288">
        <v>30.4485291939869</v>
      </c>
      <c r="AF138" s="1288">
        <v>38.337628902767698</v>
      </c>
      <c r="AG138" s="1288">
        <v>49.985698489711524</v>
      </c>
      <c r="AH138" s="1288">
        <v>68.777224115290423</v>
      </c>
      <c r="AI138" s="1539">
        <v>18.240556411982002</v>
      </c>
      <c r="AJ138" s="557"/>
      <c r="AK138" s="557"/>
      <c r="AL138" s="557"/>
      <c r="AM138" s="557"/>
      <c r="AN138" s="557"/>
      <c r="AO138" s="557"/>
      <c r="AP138" s="557"/>
      <c r="AQ138" s="557"/>
      <c r="AR138" s="557"/>
      <c r="AS138" s="557"/>
      <c r="AT138" s="557"/>
      <c r="AU138" s="557"/>
      <c r="AV138" s="557"/>
      <c r="AW138" s="557"/>
      <c r="AX138" s="557"/>
      <c r="AY138" s="557"/>
      <c r="AZ138" s="216"/>
      <c r="BA138" s="1762"/>
      <c r="BB138" s="159" t="s">
        <v>41</v>
      </c>
      <c r="BC138" s="1045" t="s">
        <v>35</v>
      </c>
      <c r="BD138" s="1064" t="s">
        <v>35</v>
      </c>
      <c r="BE138" s="1064" t="s">
        <v>35</v>
      </c>
      <c r="BF138" s="1064" t="s">
        <v>35</v>
      </c>
      <c r="BG138" s="1084" t="s">
        <v>35</v>
      </c>
      <c r="BH138" s="1104" t="s">
        <v>35</v>
      </c>
      <c r="BI138" s="1064" t="s">
        <v>35</v>
      </c>
      <c r="BJ138" s="1064" t="s">
        <v>35</v>
      </c>
      <c r="BK138" s="1064" t="s">
        <v>35</v>
      </c>
      <c r="BL138" s="1084" t="s">
        <v>35</v>
      </c>
      <c r="BM138" s="1104" t="s">
        <v>35</v>
      </c>
      <c r="BN138" s="1064" t="s">
        <v>35</v>
      </c>
      <c r="BO138" s="1064" t="s">
        <v>35</v>
      </c>
      <c r="BP138" s="1064" t="s">
        <v>35</v>
      </c>
      <c r="BQ138" s="1084" t="s">
        <v>35</v>
      </c>
      <c r="BR138" s="1104" t="s">
        <v>35</v>
      </c>
      <c r="BS138" s="1064" t="s">
        <v>35</v>
      </c>
      <c r="BT138" s="1064" t="s">
        <v>35</v>
      </c>
      <c r="BU138" s="1064" t="s">
        <v>35</v>
      </c>
      <c r="BV138" s="1064" t="s">
        <v>35</v>
      </c>
      <c r="BW138" s="1064" t="s">
        <v>35</v>
      </c>
      <c r="BX138" s="1064" t="s">
        <v>35</v>
      </c>
      <c r="BY138" s="1122" t="s">
        <v>35</v>
      </c>
      <c r="BZ138" s="1122" t="s">
        <v>35</v>
      </c>
      <c r="CA138" s="1122" t="s">
        <v>35</v>
      </c>
      <c r="CB138" s="1122" t="s">
        <v>35</v>
      </c>
      <c r="CC138" s="1122" t="s">
        <v>35</v>
      </c>
      <c r="CD138" s="1122" t="s">
        <v>35</v>
      </c>
      <c r="CE138" s="1122" t="s">
        <v>35</v>
      </c>
      <c r="CF138" s="1122" t="s">
        <v>35</v>
      </c>
      <c r="CG138" s="1122" t="s">
        <v>35</v>
      </c>
      <c r="CH138" s="1122" t="s">
        <v>35</v>
      </c>
      <c r="CI138" s="1122" t="s">
        <v>35</v>
      </c>
      <c r="CJ138" s="1490"/>
      <c r="CK138" s="1490"/>
      <c r="CL138" s="1490"/>
      <c r="CM138" s="1490"/>
      <c r="CN138" s="1490"/>
      <c r="CO138" s="1490"/>
      <c r="CP138" s="1490"/>
      <c r="CQ138" s="1490"/>
      <c r="CR138" s="1490"/>
      <c r="CS138" s="1490"/>
      <c r="CT138" s="1490"/>
      <c r="CU138" s="1490"/>
      <c r="CV138" s="1490"/>
      <c r="CW138" s="1490"/>
      <c r="CX138" s="1490"/>
      <c r="CY138" s="1490"/>
      <c r="CZ138" s="1490"/>
    </row>
    <row r="139" s="398" customFormat="true" ht="15" customHeight="true" x14ac:dyDescent="0.2">
      <c r="A139" s="1859"/>
      <c r="B139" s="1373" t="s">
        <v>19</v>
      </c>
      <c r="C139" s="1287">
        <v>54.161522649409036</v>
      </c>
      <c r="D139" s="1288">
        <v>48.688776498159825</v>
      </c>
      <c r="E139" s="1288">
        <v>31.21572632958658</v>
      </c>
      <c r="F139" s="1288">
        <v>11.444085404409453</v>
      </c>
      <c r="G139" s="1289">
        <v>0.43396486375854709</v>
      </c>
      <c r="H139" s="1290">
        <v>18.370513427372991</v>
      </c>
      <c r="I139" s="1288">
        <v>5.1472756757237867</v>
      </c>
      <c r="J139" s="1288">
        <v>1.3809992815895451</v>
      </c>
      <c r="K139" s="1288">
        <v>0.10412048289887862</v>
      </c>
      <c r="L139" s="1291">
        <v>0</v>
      </c>
      <c r="M139" s="1292">
        <v>54.916546006419189</v>
      </c>
      <c r="N139" s="1288">
        <v>54.837355544384806</v>
      </c>
      <c r="O139" s="1288">
        <v>46.228989140597768</v>
      </c>
      <c r="P139" s="1288">
        <v>34.255719502011694</v>
      </c>
      <c r="Q139" s="1289">
        <v>9.5763272570080407</v>
      </c>
      <c r="R139" s="1290">
        <v>11.376466972619241</v>
      </c>
      <c r="S139" s="1288">
        <v>44.62871514886325</v>
      </c>
      <c r="T139" s="1288">
        <v>26.640522950003803</v>
      </c>
      <c r="U139" s="1288">
        <v>43.017873969271939</v>
      </c>
      <c r="V139" s="1288">
        <v>32.363831866150001</v>
      </c>
      <c r="W139" s="1288">
        <v>44.936103274461395</v>
      </c>
      <c r="X139" s="1288">
        <v>1.7349766383543848</v>
      </c>
      <c r="Y139" s="1288">
        <v>41.099280159672411</v>
      </c>
      <c r="Z139" s="1288">
        <v>44.536229842378361</v>
      </c>
      <c r="AA139" s="1288">
        <v>2.2208184826913246</v>
      </c>
      <c r="AB139" s="1288">
        <v>34.9511275305059</v>
      </c>
      <c r="AC139" s="1288">
        <v>10.982732527152642</v>
      </c>
      <c r="AD139" s="1288">
        <v>34.638283659515537</v>
      </c>
      <c r="AE139" s="1288">
        <v>41.32794956117597</v>
      </c>
      <c r="AF139" s="1288">
        <v>40.731181900802547</v>
      </c>
      <c r="AG139" s="1288">
        <v>31.767571361205494</v>
      </c>
      <c r="AH139" s="1288">
        <v>19.745330536391762</v>
      </c>
      <c r="AI139" s="1539">
        <v>43.016752517550252</v>
      </c>
      <c r="AJ139" s="557"/>
      <c r="AK139" s="557"/>
      <c r="AL139" s="557"/>
      <c r="AM139" s="557"/>
      <c r="AN139" s="557"/>
      <c r="AO139" s="557"/>
      <c r="AP139" s="557"/>
      <c r="AQ139" s="557"/>
      <c r="AR139" s="557"/>
      <c r="AS139" s="557"/>
      <c r="AT139" s="557"/>
      <c r="AU139" s="557"/>
      <c r="AV139" s="557"/>
      <c r="AW139" s="557"/>
      <c r="AX139" s="557"/>
      <c r="AY139" s="557"/>
      <c r="AZ139" s="216"/>
      <c r="BA139" s="1762"/>
      <c r="BB139" s="159" t="s">
        <v>19</v>
      </c>
      <c r="BC139" s="1045" t="s">
        <v>35</v>
      </c>
      <c r="BD139" s="1064" t="s">
        <v>35</v>
      </c>
      <c r="BE139" s="1064" t="s">
        <v>35</v>
      </c>
      <c r="BF139" s="1064" t="s">
        <v>35</v>
      </c>
      <c r="BG139" s="1084" t="s">
        <v>35</v>
      </c>
      <c r="BH139" s="1104" t="s">
        <v>35</v>
      </c>
      <c r="BI139" s="1064" t="s">
        <v>35</v>
      </c>
      <c r="BJ139" s="1064" t="s">
        <v>35</v>
      </c>
      <c r="BK139" s="1064" t="s">
        <v>35</v>
      </c>
      <c r="BL139" s="1084" t="s">
        <v>35</v>
      </c>
      <c r="BM139" s="1104" t="s">
        <v>35</v>
      </c>
      <c r="BN139" s="1064" t="s">
        <v>35</v>
      </c>
      <c r="BO139" s="1064" t="s">
        <v>35</v>
      </c>
      <c r="BP139" s="1064" t="s">
        <v>35</v>
      </c>
      <c r="BQ139" s="1084" t="s">
        <v>35</v>
      </c>
      <c r="BR139" s="1104" t="s">
        <v>35</v>
      </c>
      <c r="BS139" s="1064" t="s">
        <v>35</v>
      </c>
      <c r="BT139" s="1064" t="s">
        <v>35</v>
      </c>
      <c r="BU139" s="1064" t="s">
        <v>35</v>
      </c>
      <c r="BV139" s="1064" t="s">
        <v>35</v>
      </c>
      <c r="BW139" s="1064" t="s">
        <v>35</v>
      </c>
      <c r="BX139" s="1064" t="s">
        <v>35</v>
      </c>
      <c r="BY139" s="1122" t="s">
        <v>35</v>
      </c>
      <c r="BZ139" s="1122" t="s">
        <v>35</v>
      </c>
      <c r="CA139" s="1122" t="s">
        <v>35</v>
      </c>
      <c r="CB139" s="1122" t="s">
        <v>35</v>
      </c>
      <c r="CC139" s="1122" t="s">
        <v>35</v>
      </c>
      <c r="CD139" s="1122" t="s">
        <v>35</v>
      </c>
      <c r="CE139" s="1122" t="s">
        <v>35</v>
      </c>
      <c r="CF139" s="1122" t="s">
        <v>35</v>
      </c>
      <c r="CG139" s="1122" t="s">
        <v>35</v>
      </c>
      <c r="CH139" s="1122" t="s">
        <v>35</v>
      </c>
      <c r="CI139" s="1122" t="s">
        <v>35</v>
      </c>
      <c r="CJ139" s="1490"/>
      <c r="CK139" s="1490"/>
      <c r="CL139" s="1490"/>
      <c r="CM139" s="1490"/>
      <c r="CN139" s="1490"/>
      <c r="CO139" s="1490"/>
      <c r="CP139" s="1490"/>
      <c r="CQ139" s="1490"/>
      <c r="CR139" s="1490"/>
      <c r="CS139" s="1490"/>
      <c r="CT139" s="1490"/>
      <c r="CU139" s="1490"/>
      <c r="CV139" s="1490"/>
      <c r="CW139" s="1490"/>
      <c r="CX139" s="1490"/>
      <c r="CY139" s="1490"/>
      <c r="CZ139" s="1490"/>
    </row>
    <row r="140" s="130" customFormat="true" ht="15" customHeight="true" x14ac:dyDescent="0.2">
      <c r="A140" s="1714" t="s">
        <v>106</v>
      </c>
      <c r="B140" s="252" t="s">
        <v>64</v>
      </c>
      <c r="C140" s="999" t="s">
        <v>35</v>
      </c>
      <c r="D140" s="1006" t="s">
        <v>35</v>
      </c>
      <c r="E140" s="1006" t="s">
        <v>35</v>
      </c>
      <c r="F140" s="1006" t="s">
        <v>35</v>
      </c>
      <c r="G140" s="1013" t="s">
        <v>35</v>
      </c>
      <c r="H140" s="1020" t="s">
        <v>35</v>
      </c>
      <c r="I140" s="1006" t="s">
        <v>35</v>
      </c>
      <c r="J140" s="1006" t="s">
        <v>35</v>
      </c>
      <c r="K140" s="1006" t="s">
        <v>35</v>
      </c>
      <c r="L140" s="1027" t="s">
        <v>35</v>
      </c>
      <c r="M140" s="1033" t="s">
        <v>35</v>
      </c>
      <c r="N140" s="1006" t="s">
        <v>35</v>
      </c>
      <c r="O140" s="1006" t="s">
        <v>35</v>
      </c>
      <c r="P140" s="1006" t="s">
        <v>35</v>
      </c>
      <c r="Q140" s="1013" t="s">
        <v>35</v>
      </c>
      <c r="R140" s="1020" t="s">
        <v>35</v>
      </c>
      <c r="S140" s="1006" t="s">
        <v>35</v>
      </c>
      <c r="T140" s="1006" t="s">
        <v>35</v>
      </c>
      <c r="U140" s="1006" t="s">
        <v>35</v>
      </c>
      <c r="V140" s="1006" t="s">
        <v>35</v>
      </c>
      <c r="W140" s="1006" t="s">
        <v>35</v>
      </c>
      <c r="X140" s="1006" t="s">
        <v>35</v>
      </c>
      <c r="Y140" s="1035" t="s">
        <v>35</v>
      </c>
      <c r="Z140" s="1035" t="s">
        <v>35</v>
      </c>
      <c r="AA140" s="1035" t="s">
        <v>35</v>
      </c>
      <c r="AB140" s="1035" t="s">
        <v>35</v>
      </c>
      <c r="AC140" s="1035" t="s">
        <v>35</v>
      </c>
      <c r="AD140" s="1035" t="s">
        <v>35</v>
      </c>
      <c r="AE140" s="1035" t="s">
        <v>35</v>
      </c>
      <c r="AF140" s="1035" t="s">
        <v>35</v>
      </c>
      <c r="AG140" s="1035" t="s">
        <v>35</v>
      </c>
      <c r="AH140" s="1035" t="s">
        <v>35</v>
      </c>
      <c r="AI140" s="1455" t="s">
        <v>35</v>
      </c>
      <c r="AJ140" s="1468"/>
      <c r="AK140" s="1468"/>
      <c r="AL140" s="1468"/>
      <c r="AM140" s="1468"/>
      <c r="AN140" s="1468"/>
      <c r="AO140" s="1468"/>
      <c r="AP140" s="1468"/>
      <c r="AQ140" s="1468"/>
      <c r="AR140" s="1468"/>
      <c r="AS140" s="1468"/>
      <c r="AT140" s="1468"/>
      <c r="AU140" s="1468"/>
      <c r="AV140" s="1468"/>
      <c r="AW140" s="1468"/>
      <c r="AX140" s="1468"/>
      <c r="AY140" s="1468"/>
      <c r="AZ140" s="215"/>
      <c r="BA140" s="1762" t="s">
        <v>106</v>
      </c>
      <c r="BB140" s="159" t="s">
        <v>64</v>
      </c>
      <c r="BC140" s="1045" t="s">
        <v>35</v>
      </c>
      <c r="BD140" s="1064" t="s">
        <v>35</v>
      </c>
      <c r="BE140" s="1064" t="s">
        <v>35</v>
      </c>
      <c r="BF140" s="1064" t="s">
        <v>35</v>
      </c>
      <c r="BG140" s="1084" t="s">
        <v>35</v>
      </c>
      <c r="BH140" s="1104" t="s">
        <v>35</v>
      </c>
      <c r="BI140" s="1064" t="s">
        <v>35</v>
      </c>
      <c r="BJ140" s="1064" t="s">
        <v>35</v>
      </c>
      <c r="BK140" s="1064" t="s">
        <v>35</v>
      </c>
      <c r="BL140" s="1084" t="s">
        <v>35</v>
      </c>
      <c r="BM140" s="1104" t="s">
        <v>35</v>
      </c>
      <c r="BN140" s="1064" t="s">
        <v>35</v>
      </c>
      <c r="BO140" s="1064" t="s">
        <v>35</v>
      </c>
      <c r="BP140" s="1064" t="s">
        <v>35</v>
      </c>
      <c r="BQ140" s="1084" t="s">
        <v>35</v>
      </c>
      <c r="BR140" s="1104" t="s">
        <v>35</v>
      </c>
      <c r="BS140" s="1064" t="s">
        <v>35</v>
      </c>
      <c r="BT140" s="1064" t="s">
        <v>35</v>
      </c>
      <c r="BU140" s="1064" t="s">
        <v>35</v>
      </c>
      <c r="BV140" s="1064" t="s">
        <v>35</v>
      </c>
      <c r="BW140" s="1064" t="s">
        <v>35</v>
      </c>
      <c r="BX140" s="1064" t="s">
        <v>35</v>
      </c>
      <c r="BY140" s="1122" t="s">
        <v>35</v>
      </c>
      <c r="BZ140" s="1122" t="s">
        <v>35</v>
      </c>
      <c r="CA140" s="1122" t="s">
        <v>35</v>
      </c>
      <c r="CB140" s="1122" t="s">
        <v>35</v>
      </c>
      <c r="CC140" s="1122" t="s">
        <v>35</v>
      </c>
      <c r="CD140" s="1122" t="s">
        <v>35</v>
      </c>
      <c r="CE140" s="1122" t="s">
        <v>35</v>
      </c>
      <c r="CF140" s="1122" t="s">
        <v>35</v>
      </c>
      <c r="CG140" s="1122" t="s">
        <v>35</v>
      </c>
      <c r="CH140" s="1122" t="s">
        <v>35</v>
      </c>
      <c r="CI140" s="1122" t="s">
        <v>35</v>
      </c>
      <c r="CJ140" s="1490"/>
      <c r="CK140" s="1490"/>
      <c r="CL140" s="1490"/>
      <c r="CM140" s="1490"/>
      <c r="CN140" s="1490"/>
      <c r="CO140" s="1490"/>
      <c r="CP140" s="1490"/>
      <c r="CQ140" s="1490"/>
      <c r="CR140" s="1490"/>
      <c r="CS140" s="1490"/>
      <c r="CT140" s="1490"/>
      <c r="CU140" s="1490"/>
      <c r="CV140" s="1490"/>
      <c r="CW140" s="1490"/>
      <c r="CX140" s="1490"/>
      <c r="CY140" s="1490"/>
      <c r="CZ140" s="1490"/>
    </row>
    <row r="141" s="130" customFormat="true" ht="15" customHeight="true" x14ac:dyDescent="0.2">
      <c r="A141" s="1714"/>
      <c r="B141" s="252" t="s">
        <v>65</v>
      </c>
      <c r="C141" s="999" t="s">
        <v>35</v>
      </c>
      <c r="D141" s="1006" t="s">
        <v>35</v>
      </c>
      <c r="E141" s="1006" t="s">
        <v>35</v>
      </c>
      <c r="F141" s="1006" t="s">
        <v>35</v>
      </c>
      <c r="G141" s="1013" t="s">
        <v>35</v>
      </c>
      <c r="H141" s="1020" t="s">
        <v>35</v>
      </c>
      <c r="I141" s="1006" t="s">
        <v>35</v>
      </c>
      <c r="J141" s="1006" t="s">
        <v>35</v>
      </c>
      <c r="K141" s="1006" t="s">
        <v>35</v>
      </c>
      <c r="L141" s="1027" t="s">
        <v>35</v>
      </c>
      <c r="M141" s="1033" t="s">
        <v>35</v>
      </c>
      <c r="N141" s="1006" t="s">
        <v>35</v>
      </c>
      <c r="O141" s="1006" t="s">
        <v>35</v>
      </c>
      <c r="P141" s="1006" t="s">
        <v>35</v>
      </c>
      <c r="Q141" s="1013" t="s">
        <v>35</v>
      </c>
      <c r="R141" s="1020" t="s">
        <v>35</v>
      </c>
      <c r="S141" s="1006" t="s">
        <v>35</v>
      </c>
      <c r="T141" s="1006" t="s">
        <v>35</v>
      </c>
      <c r="U141" s="1006" t="s">
        <v>35</v>
      </c>
      <c r="V141" s="1006" t="s">
        <v>35</v>
      </c>
      <c r="W141" s="1006" t="s">
        <v>35</v>
      </c>
      <c r="X141" s="1006" t="s">
        <v>35</v>
      </c>
      <c r="Y141" s="1035" t="s">
        <v>35</v>
      </c>
      <c r="Z141" s="1035" t="s">
        <v>35</v>
      </c>
      <c r="AA141" s="1035" t="s">
        <v>35</v>
      </c>
      <c r="AB141" s="1035" t="s">
        <v>35</v>
      </c>
      <c r="AC141" s="1035" t="s">
        <v>35</v>
      </c>
      <c r="AD141" s="1035" t="s">
        <v>35</v>
      </c>
      <c r="AE141" s="1035" t="s">
        <v>35</v>
      </c>
      <c r="AF141" s="1035" t="s">
        <v>35</v>
      </c>
      <c r="AG141" s="1035" t="s">
        <v>35</v>
      </c>
      <c r="AH141" s="1035" t="s">
        <v>35</v>
      </c>
      <c r="AI141" s="1455" t="s">
        <v>35</v>
      </c>
      <c r="AJ141" s="1468"/>
      <c r="AK141" s="1468"/>
      <c r="AL141" s="1468"/>
      <c r="AM141" s="1468"/>
      <c r="AN141" s="1468"/>
      <c r="AO141" s="1468"/>
      <c r="AP141" s="1468"/>
      <c r="AQ141" s="1468"/>
      <c r="AR141" s="1468"/>
      <c r="AS141" s="1468"/>
      <c r="AT141" s="1468"/>
      <c r="AU141" s="1468"/>
      <c r="AV141" s="1468"/>
      <c r="AW141" s="1468"/>
      <c r="AX141" s="1468"/>
      <c r="AY141" s="1468"/>
      <c r="AZ141" s="215"/>
      <c r="BA141" s="1762"/>
      <c r="BB141" s="159" t="s">
        <v>65</v>
      </c>
      <c r="BC141" s="1045" t="s">
        <v>35</v>
      </c>
      <c r="BD141" s="1064" t="s">
        <v>35</v>
      </c>
      <c r="BE141" s="1064" t="s">
        <v>35</v>
      </c>
      <c r="BF141" s="1064" t="s">
        <v>35</v>
      </c>
      <c r="BG141" s="1084" t="s">
        <v>35</v>
      </c>
      <c r="BH141" s="1104" t="s">
        <v>35</v>
      </c>
      <c r="BI141" s="1064" t="s">
        <v>35</v>
      </c>
      <c r="BJ141" s="1064" t="s">
        <v>35</v>
      </c>
      <c r="BK141" s="1064" t="s">
        <v>35</v>
      </c>
      <c r="BL141" s="1084" t="s">
        <v>35</v>
      </c>
      <c r="BM141" s="1104" t="s">
        <v>35</v>
      </c>
      <c r="BN141" s="1064" t="s">
        <v>35</v>
      </c>
      <c r="BO141" s="1064" t="s">
        <v>35</v>
      </c>
      <c r="BP141" s="1064" t="s">
        <v>35</v>
      </c>
      <c r="BQ141" s="1084" t="s">
        <v>35</v>
      </c>
      <c r="BR141" s="1104" t="s">
        <v>35</v>
      </c>
      <c r="BS141" s="1064" t="s">
        <v>35</v>
      </c>
      <c r="BT141" s="1064" t="s">
        <v>35</v>
      </c>
      <c r="BU141" s="1064" t="s">
        <v>35</v>
      </c>
      <c r="BV141" s="1064" t="s">
        <v>35</v>
      </c>
      <c r="BW141" s="1064" t="s">
        <v>35</v>
      </c>
      <c r="BX141" s="1064" t="s">
        <v>35</v>
      </c>
      <c r="BY141" s="1122" t="s">
        <v>35</v>
      </c>
      <c r="BZ141" s="1122" t="s">
        <v>35</v>
      </c>
      <c r="CA141" s="1122" t="s">
        <v>35</v>
      </c>
      <c r="CB141" s="1122" t="s">
        <v>35</v>
      </c>
      <c r="CC141" s="1122" t="s">
        <v>35</v>
      </c>
      <c r="CD141" s="1122" t="s">
        <v>35</v>
      </c>
      <c r="CE141" s="1122" t="s">
        <v>35</v>
      </c>
      <c r="CF141" s="1122" t="s">
        <v>35</v>
      </c>
      <c r="CG141" s="1122" t="s">
        <v>35</v>
      </c>
      <c r="CH141" s="1122" t="s">
        <v>35</v>
      </c>
      <c r="CI141" s="1122" t="s">
        <v>35</v>
      </c>
      <c r="CJ141" s="1490"/>
      <c r="CK141" s="1490"/>
      <c r="CL141" s="1490"/>
      <c r="CM141" s="1490"/>
      <c r="CN141" s="1490"/>
      <c r="CO141" s="1490"/>
      <c r="CP141" s="1490"/>
      <c r="CQ141" s="1490"/>
      <c r="CR141" s="1490"/>
      <c r="CS141" s="1490"/>
      <c r="CT141" s="1490"/>
      <c r="CU141" s="1490"/>
      <c r="CV141" s="1490"/>
      <c r="CW141" s="1490"/>
      <c r="CX141" s="1490"/>
      <c r="CY141" s="1490"/>
      <c r="CZ141" s="1490"/>
    </row>
    <row r="142" s="130" customFormat="true" ht="15" customHeight="true" x14ac:dyDescent="0.2">
      <c r="A142" s="1714"/>
      <c r="B142" s="252" t="s">
        <v>66</v>
      </c>
      <c r="C142" s="999" t="s">
        <v>35</v>
      </c>
      <c r="D142" s="1006" t="s">
        <v>35</v>
      </c>
      <c r="E142" s="1006" t="s">
        <v>35</v>
      </c>
      <c r="F142" s="1006" t="s">
        <v>35</v>
      </c>
      <c r="G142" s="1013" t="s">
        <v>35</v>
      </c>
      <c r="H142" s="1020" t="s">
        <v>35</v>
      </c>
      <c r="I142" s="1006" t="s">
        <v>35</v>
      </c>
      <c r="J142" s="1006" t="s">
        <v>35</v>
      </c>
      <c r="K142" s="1006" t="s">
        <v>35</v>
      </c>
      <c r="L142" s="1027" t="s">
        <v>35</v>
      </c>
      <c r="M142" s="1033" t="s">
        <v>35</v>
      </c>
      <c r="N142" s="1006" t="s">
        <v>35</v>
      </c>
      <c r="O142" s="1006" t="s">
        <v>35</v>
      </c>
      <c r="P142" s="1006" t="s">
        <v>35</v>
      </c>
      <c r="Q142" s="1013" t="s">
        <v>35</v>
      </c>
      <c r="R142" s="1020" t="s">
        <v>35</v>
      </c>
      <c r="S142" s="1006" t="s">
        <v>35</v>
      </c>
      <c r="T142" s="1006" t="s">
        <v>35</v>
      </c>
      <c r="U142" s="1006" t="s">
        <v>35</v>
      </c>
      <c r="V142" s="1006" t="s">
        <v>35</v>
      </c>
      <c r="W142" s="1006" t="s">
        <v>35</v>
      </c>
      <c r="X142" s="1006" t="s">
        <v>35</v>
      </c>
      <c r="Y142" s="1035" t="s">
        <v>35</v>
      </c>
      <c r="Z142" s="1035" t="s">
        <v>35</v>
      </c>
      <c r="AA142" s="1035" t="s">
        <v>35</v>
      </c>
      <c r="AB142" s="1035" t="s">
        <v>35</v>
      </c>
      <c r="AC142" s="1035" t="s">
        <v>35</v>
      </c>
      <c r="AD142" s="1035" t="s">
        <v>35</v>
      </c>
      <c r="AE142" s="1035" t="s">
        <v>35</v>
      </c>
      <c r="AF142" s="1035" t="s">
        <v>35</v>
      </c>
      <c r="AG142" s="1035" t="s">
        <v>35</v>
      </c>
      <c r="AH142" s="1035" t="s">
        <v>35</v>
      </c>
      <c r="AI142" s="1455" t="s">
        <v>35</v>
      </c>
      <c r="AJ142" s="1468"/>
      <c r="AK142" s="1468"/>
      <c r="AL142" s="1468"/>
      <c r="AM142" s="1468"/>
      <c r="AN142" s="1468"/>
      <c r="AO142" s="1468"/>
      <c r="AP142" s="1468"/>
      <c r="AQ142" s="1468"/>
      <c r="AR142" s="1468"/>
      <c r="AS142" s="1468"/>
      <c r="AT142" s="1468"/>
      <c r="AU142" s="1468"/>
      <c r="AV142" s="1468"/>
      <c r="AW142" s="1468"/>
      <c r="AX142" s="1468"/>
      <c r="AY142" s="1468"/>
      <c r="AZ142" s="215"/>
      <c r="BA142" s="1762"/>
      <c r="BB142" s="159" t="s">
        <v>66</v>
      </c>
      <c r="BC142" s="1045" t="s">
        <v>35</v>
      </c>
      <c r="BD142" s="1064" t="s">
        <v>35</v>
      </c>
      <c r="BE142" s="1064" t="s">
        <v>35</v>
      </c>
      <c r="BF142" s="1064" t="s">
        <v>35</v>
      </c>
      <c r="BG142" s="1084" t="s">
        <v>35</v>
      </c>
      <c r="BH142" s="1104" t="s">
        <v>35</v>
      </c>
      <c r="BI142" s="1064" t="s">
        <v>35</v>
      </c>
      <c r="BJ142" s="1064" t="s">
        <v>35</v>
      </c>
      <c r="BK142" s="1064" t="s">
        <v>35</v>
      </c>
      <c r="BL142" s="1084" t="s">
        <v>35</v>
      </c>
      <c r="BM142" s="1104" t="s">
        <v>35</v>
      </c>
      <c r="BN142" s="1064" t="s">
        <v>35</v>
      </c>
      <c r="BO142" s="1064" t="s">
        <v>35</v>
      </c>
      <c r="BP142" s="1064" t="s">
        <v>35</v>
      </c>
      <c r="BQ142" s="1084" t="s">
        <v>35</v>
      </c>
      <c r="BR142" s="1104" t="s">
        <v>35</v>
      </c>
      <c r="BS142" s="1064" t="s">
        <v>35</v>
      </c>
      <c r="BT142" s="1064" t="s">
        <v>35</v>
      </c>
      <c r="BU142" s="1064" t="s">
        <v>35</v>
      </c>
      <c r="BV142" s="1064" t="s">
        <v>35</v>
      </c>
      <c r="BW142" s="1064" t="s">
        <v>35</v>
      </c>
      <c r="BX142" s="1064" t="s">
        <v>35</v>
      </c>
      <c r="BY142" s="1122" t="s">
        <v>35</v>
      </c>
      <c r="BZ142" s="1122" t="s">
        <v>35</v>
      </c>
      <c r="CA142" s="1122" t="s">
        <v>35</v>
      </c>
      <c r="CB142" s="1122" t="s">
        <v>35</v>
      </c>
      <c r="CC142" s="1122" t="s">
        <v>35</v>
      </c>
      <c r="CD142" s="1122" t="s">
        <v>35</v>
      </c>
      <c r="CE142" s="1122" t="s">
        <v>35</v>
      </c>
      <c r="CF142" s="1122" t="s">
        <v>35</v>
      </c>
      <c r="CG142" s="1122" t="s">
        <v>35</v>
      </c>
      <c r="CH142" s="1122" t="s">
        <v>35</v>
      </c>
      <c r="CI142" s="1122" t="s">
        <v>35</v>
      </c>
      <c r="CJ142" s="1490"/>
      <c r="CK142" s="1490"/>
      <c r="CL142" s="1490"/>
      <c r="CM142" s="1490"/>
      <c r="CN142" s="1490"/>
      <c r="CO142" s="1490"/>
      <c r="CP142" s="1490"/>
      <c r="CQ142" s="1490"/>
      <c r="CR142" s="1490"/>
      <c r="CS142" s="1490"/>
      <c r="CT142" s="1490"/>
      <c r="CU142" s="1490"/>
      <c r="CV142" s="1490"/>
      <c r="CW142" s="1490"/>
      <c r="CX142" s="1490"/>
      <c r="CY142" s="1490"/>
      <c r="CZ142" s="1490"/>
    </row>
    <row r="143" s="130" customFormat="true" ht="15" customHeight="true" x14ac:dyDescent="0.2">
      <c r="A143" s="1714"/>
      <c r="B143" s="252" t="s">
        <v>67</v>
      </c>
      <c r="C143" s="999" t="s">
        <v>35</v>
      </c>
      <c r="D143" s="1006" t="s">
        <v>35</v>
      </c>
      <c r="E143" s="1006" t="s">
        <v>35</v>
      </c>
      <c r="F143" s="1006" t="s">
        <v>35</v>
      </c>
      <c r="G143" s="1013" t="s">
        <v>35</v>
      </c>
      <c r="H143" s="1020" t="s">
        <v>35</v>
      </c>
      <c r="I143" s="1006" t="s">
        <v>35</v>
      </c>
      <c r="J143" s="1006" t="s">
        <v>35</v>
      </c>
      <c r="K143" s="1006" t="s">
        <v>35</v>
      </c>
      <c r="L143" s="1027" t="s">
        <v>35</v>
      </c>
      <c r="M143" s="1033" t="s">
        <v>35</v>
      </c>
      <c r="N143" s="1006" t="s">
        <v>35</v>
      </c>
      <c r="O143" s="1006" t="s">
        <v>35</v>
      </c>
      <c r="P143" s="1006" t="s">
        <v>35</v>
      </c>
      <c r="Q143" s="1013" t="s">
        <v>35</v>
      </c>
      <c r="R143" s="1020" t="s">
        <v>35</v>
      </c>
      <c r="S143" s="1006" t="s">
        <v>35</v>
      </c>
      <c r="T143" s="1006" t="s">
        <v>35</v>
      </c>
      <c r="U143" s="1006" t="s">
        <v>35</v>
      </c>
      <c r="V143" s="1006" t="s">
        <v>35</v>
      </c>
      <c r="W143" s="1006" t="s">
        <v>35</v>
      </c>
      <c r="X143" s="1006" t="s">
        <v>35</v>
      </c>
      <c r="Y143" s="1035" t="s">
        <v>35</v>
      </c>
      <c r="Z143" s="1035" t="s">
        <v>35</v>
      </c>
      <c r="AA143" s="1035" t="s">
        <v>35</v>
      </c>
      <c r="AB143" s="1035" t="s">
        <v>35</v>
      </c>
      <c r="AC143" s="1035" t="s">
        <v>35</v>
      </c>
      <c r="AD143" s="1035" t="s">
        <v>35</v>
      </c>
      <c r="AE143" s="1035" t="s">
        <v>35</v>
      </c>
      <c r="AF143" s="1035" t="s">
        <v>35</v>
      </c>
      <c r="AG143" s="1035" t="s">
        <v>35</v>
      </c>
      <c r="AH143" s="1035" t="s">
        <v>35</v>
      </c>
      <c r="AI143" s="1455" t="s">
        <v>35</v>
      </c>
      <c r="AJ143" s="1468"/>
      <c r="AK143" s="1468"/>
      <c r="AL143" s="1468"/>
      <c r="AM143" s="1468"/>
      <c r="AN143" s="1468"/>
      <c r="AO143" s="1468"/>
      <c r="AP143" s="1468"/>
      <c r="AQ143" s="1468"/>
      <c r="AR143" s="1468"/>
      <c r="AS143" s="1468"/>
      <c r="AT143" s="1468"/>
      <c r="AU143" s="1468"/>
      <c r="AV143" s="1468"/>
      <c r="AW143" s="1468"/>
      <c r="AX143" s="1468"/>
      <c r="AY143" s="1468"/>
      <c r="AZ143" s="215"/>
      <c r="BA143" s="1762"/>
      <c r="BB143" s="159" t="s">
        <v>67</v>
      </c>
      <c r="BC143" s="1045" t="s">
        <v>35</v>
      </c>
      <c r="BD143" s="1064" t="s">
        <v>35</v>
      </c>
      <c r="BE143" s="1064" t="s">
        <v>35</v>
      </c>
      <c r="BF143" s="1064" t="s">
        <v>35</v>
      </c>
      <c r="BG143" s="1084" t="s">
        <v>35</v>
      </c>
      <c r="BH143" s="1104" t="s">
        <v>35</v>
      </c>
      <c r="BI143" s="1064" t="s">
        <v>35</v>
      </c>
      <c r="BJ143" s="1064" t="s">
        <v>35</v>
      </c>
      <c r="BK143" s="1064" t="s">
        <v>35</v>
      </c>
      <c r="BL143" s="1084" t="s">
        <v>35</v>
      </c>
      <c r="BM143" s="1104" t="s">
        <v>35</v>
      </c>
      <c r="BN143" s="1064" t="s">
        <v>35</v>
      </c>
      <c r="BO143" s="1064" t="s">
        <v>35</v>
      </c>
      <c r="BP143" s="1064" t="s">
        <v>35</v>
      </c>
      <c r="BQ143" s="1084" t="s">
        <v>35</v>
      </c>
      <c r="BR143" s="1104" t="s">
        <v>35</v>
      </c>
      <c r="BS143" s="1064" t="s">
        <v>35</v>
      </c>
      <c r="BT143" s="1064" t="s">
        <v>35</v>
      </c>
      <c r="BU143" s="1064" t="s">
        <v>35</v>
      </c>
      <c r="BV143" s="1064" t="s">
        <v>35</v>
      </c>
      <c r="BW143" s="1064" t="s">
        <v>35</v>
      </c>
      <c r="BX143" s="1064" t="s">
        <v>35</v>
      </c>
      <c r="BY143" s="1122" t="s">
        <v>35</v>
      </c>
      <c r="BZ143" s="1122" t="s">
        <v>35</v>
      </c>
      <c r="CA143" s="1122" t="s">
        <v>35</v>
      </c>
      <c r="CB143" s="1122" t="s">
        <v>35</v>
      </c>
      <c r="CC143" s="1122" t="s">
        <v>35</v>
      </c>
      <c r="CD143" s="1122" t="s">
        <v>35</v>
      </c>
      <c r="CE143" s="1122" t="s">
        <v>35</v>
      </c>
      <c r="CF143" s="1122" t="s">
        <v>35</v>
      </c>
      <c r="CG143" s="1122" t="s">
        <v>35</v>
      </c>
      <c r="CH143" s="1122" t="s">
        <v>35</v>
      </c>
      <c r="CI143" s="1122" t="s">
        <v>35</v>
      </c>
      <c r="CJ143" s="1490"/>
      <c r="CK143" s="1490"/>
      <c r="CL143" s="1490"/>
      <c r="CM143" s="1490"/>
      <c r="CN143" s="1490"/>
      <c r="CO143" s="1490"/>
      <c r="CP143" s="1490"/>
      <c r="CQ143" s="1490"/>
      <c r="CR143" s="1490"/>
      <c r="CS143" s="1490"/>
      <c r="CT143" s="1490"/>
      <c r="CU143" s="1490"/>
      <c r="CV143" s="1490"/>
      <c r="CW143" s="1490"/>
      <c r="CX143" s="1490"/>
      <c r="CY143" s="1490"/>
      <c r="CZ143" s="1490"/>
    </row>
    <row r="144" s="130" customFormat="true" ht="15" customHeight="true" x14ac:dyDescent="0.2">
      <c r="A144" s="1714" t="s">
        <v>107</v>
      </c>
      <c r="B144" s="252" t="s">
        <v>64</v>
      </c>
      <c r="C144" s="999" t="s">
        <v>35</v>
      </c>
      <c r="D144" s="1006" t="s">
        <v>35</v>
      </c>
      <c r="E144" s="1006" t="s">
        <v>35</v>
      </c>
      <c r="F144" s="1006" t="s">
        <v>35</v>
      </c>
      <c r="G144" s="1013" t="s">
        <v>35</v>
      </c>
      <c r="H144" s="1020" t="s">
        <v>35</v>
      </c>
      <c r="I144" s="1006" t="s">
        <v>35</v>
      </c>
      <c r="J144" s="1006" t="s">
        <v>35</v>
      </c>
      <c r="K144" s="1006" t="s">
        <v>35</v>
      </c>
      <c r="L144" s="1027" t="s">
        <v>35</v>
      </c>
      <c r="M144" s="1033" t="s">
        <v>35</v>
      </c>
      <c r="N144" s="1006" t="s">
        <v>35</v>
      </c>
      <c r="O144" s="1006" t="s">
        <v>35</v>
      </c>
      <c r="P144" s="1006" t="s">
        <v>35</v>
      </c>
      <c r="Q144" s="1013" t="s">
        <v>35</v>
      </c>
      <c r="R144" s="1020" t="s">
        <v>35</v>
      </c>
      <c r="S144" s="1006" t="s">
        <v>35</v>
      </c>
      <c r="T144" s="1006" t="s">
        <v>35</v>
      </c>
      <c r="U144" s="1006" t="s">
        <v>35</v>
      </c>
      <c r="V144" s="1006" t="s">
        <v>35</v>
      </c>
      <c r="W144" s="1006" t="s">
        <v>35</v>
      </c>
      <c r="X144" s="1006" t="s">
        <v>35</v>
      </c>
      <c r="Y144" s="1035" t="s">
        <v>35</v>
      </c>
      <c r="Z144" s="1035" t="s">
        <v>35</v>
      </c>
      <c r="AA144" s="1035" t="s">
        <v>35</v>
      </c>
      <c r="AB144" s="1035" t="s">
        <v>35</v>
      </c>
      <c r="AC144" s="1035" t="s">
        <v>35</v>
      </c>
      <c r="AD144" s="1035" t="s">
        <v>35</v>
      </c>
      <c r="AE144" s="1035" t="s">
        <v>35</v>
      </c>
      <c r="AF144" s="1035" t="s">
        <v>35</v>
      </c>
      <c r="AG144" s="1035" t="s">
        <v>35</v>
      </c>
      <c r="AH144" s="1035" t="s">
        <v>35</v>
      </c>
      <c r="AI144" s="1455" t="s">
        <v>35</v>
      </c>
      <c r="AJ144" s="1468"/>
      <c r="AK144" s="1468"/>
      <c r="AL144" s="1468"/>
      <c r="AM144" s="1468"/>
      <c r="AN144" s="1468"/>
      <c r="AO144" s="1468"/>
      <c r="AP144" s="1468"/>
      <c r="AQ144" s="1468"/>
      <c r="AR144" s="1468"/>
      <c r="AS144" s="1468"/>
      <c r="AT144" s="1468"/>
      <c r="AU144" s="1468"/>
      <c r="AV144" s="1468"/>
      <c r="AW144" s="1468"/>
      <c r="AX144" s="1468"/>
      <c r="AY144" s="1468"/>
      <c r="AZ144" s="215"/>
      <c r="BA144" s="1762" t="s">
        <v>107</v>
      </c>
      <c r="BB144" s="159" t="s">
        <v>64</v>
      </c>
      <c r="BC144" s="1045" t="s">
        <v>35</v>
      </c>
      <c r="BD144" s="1064" t="s">
        <v>35</v>
      </c>
      <c r="BE144" s="1064" t="s">
        <v>35</v>
      </c>
      <c r="BF144" s="1064" t="s">
        <v>35</v>
      </c>
      <c r="BG144" s="1084" t="s">
        <v>35</v>
      </c>
      <c r="BH144" s="1104" t="s">
        <v>35</v>
      </c>
      <c r="BI144" s="1064" t="s">
        <v>35</v>
      </c>
      <c r="BJ144" s="1064" t="s">
        <v>35</v>
      </c>
      <c r="BK144" s="1064" t="s">
        <v>35</v>
      </c>
      <c r="BL144" s="1084" t="s">
        <v>35</v>
      </c>
      <c r="BM144" s="1104" t="s">
        <v>35</v>
      </c>
      <c r="BN144" s="1064" t="s">
        <v>35</v>
      </c>
      <c r="BO144" s="1064" t="s">
        <v>35</v>
      </c>
      <c r="BP144" s="1064" t="s">
        <v>35</v>
      </c>
      <c r="BQ144" s="1084" t="s">
        <v>35</v>
      </c>
      <c r="BR144" s="1104" t="s">
        <v>35</v>
      </c>
      <c r="BS144" s="1064" t="s">
        <v>35</v>
      </c>
      <c r="BT144" s="1064" t="s">
        <v>35</v>
      </c>
      <c r="BU144" s="1064" t="s">
        <v>35</v>
      </c>
      <c r="BV144" s="1064" t="s">
        <v>35</v>
      </c>
      <c r="BW144" s="1064" t="s">
        <v>35</v>
      </c>
      <c r="BX144" s="1064" t="s">
        <v>35</v>
      </c>
      <c r="BY144" s="1122" t="s">
        <v>35</v>
      </c>
      <c r="BZ144" s="1122" t="s">
        <v>35</v>
      </c>
      <c r="CA144" s="1122" t="s">
        <v>35</v>
      </c>
      <c r="CB144" s="1122" t="s">
        <v>35</v>
      </c>
      <c r="CC144" s="1122" t="s">
        <v>35</v>
      </c>
      <c r="CD144" s="1122" t="s">
        <v>35</v>
      </c>
      <c r="CE144" s="1122" t="s">
        <v>35</v>
      </c>
      <c r="CF144" s="1122" t="s">
        <v>35</v>
      </c>
      <c r="CG144" s="1122" t="s">
        <v>35</v>
      </c>
      <c r="CH144" s="1122" t="s">
        <v>35</v>
      </c>
      <c r="CI144" s="1122" t="s">
        <v>35</v>
      </c>
      <c r="CJ144" s="1490"/>
      <c r="CK144" s="1490"/>
      <c r="CL144" s="1490"/>
      <c r="CM144" s="1490"/>
      <c r="CN144" s="1490"/>
      <c r="CO144" s="1490"/>
      <c r="CP144" s="1490"/>
      <c r="CQ144" s="1490"/>
      <c r="CR144" s="1490"/>
      <c r="CS144" s="1490"/>
      <c r="CT144" s="1490"/>
      <c r="CU144" s="1490"/>
      <c r="CV144" s="1490"/>
      <c r="CW144" s="1490"/>
      <c r="CX144" s="1490"/>
      <c r="CY144" s="1490"/>
      <c r="CZ144" s="1490"/>
    </row>
    <row r="145" s="130" customFormat="true" ht="15" customHeight="true" x14ac:dyDescent="0.2">
      <c r="A145" s="1714"/>
      <c r="B145" s="252" t="s">
        <v>65</v>
      </c>
      <c r="C145" s="999" t="s">
        <v>35</v>
      </c>
      <c r="D145" s="1006" t="s">
        <v>35</v>
      </c>
      <c r="E145" s="1006" t="s">
        <v>35</v>
      </c>
      <c r="F145" s="1006" t="s">
        <v>35</v>
      </c>
      <c r="G145" s="1013" t="s">
        <v>35</v>
      </c>
      <c r="H145" s="1020" t="s">
        <v>35</v>
      </c>
      <c r="I145" s="1006" t="s">
        <v>35</v>
      </c>
      <c r="J145" s="1006" t="s">
        <v>35</v>
      </c>
      <c r="K145" s="1006" t="s">
        <v>35</v>
      </c>
      <c r="L145" s="1027" t="s">
        <v>35</v>
      </c>
      <c r="M145" s="1033" t="s">
        <v>35</v>
      </c>
      <c r="N145" s="1006" t="s">
        <v>35</v>
      </c>
      <c r="O145" s="1006" t="s">
        <v>35</v>
      </c>
      <c r="P145" s="1006" t="s">
        <v>35</v>
      </c>
      <c r="Q145" s="1013" t="s">
        <v>35</v>
      </c>
      <c r="R145" s="1020" t="s">
        <v>35</v>
      </c>
      <c r="S145" s="1006" t="s">
        <v>35</v>
      </c>
      <c r="T145" s="1006" t="s">
        <v>35</v>
      </c>
      <c r="U145" s="1006" t="s">
        <v>35</v>
      </c>
      <c r="V145" s="1006" t="s">
        <v>35</v>
      </c>
      <c r="W145" s="1006" t="s">
        <v>35</v>
      </c>
      <c r="X145" s="1006" t="s">
        <v>35</v>
      </c>
      <c r="Y145" s="1035" t="s">
        <v>35</v>
      </c>
      <c r="Z145" s="1035" t="s">
        <v>35</v>
      </c>
      <c r="AA145" s="1035" t="s">
        <v>35</v>
      </c>
      <c r="AB145" s="1035" t="s">
        <v>35</v>
      </c>
      <c r="AC145" s="1035" t="s">
        <v>35</v>
      </c>
      <c r="AD145" s="1035" t="s">
        <v>35</v>
      </c>
      <c r="AE145" s="1035" t="s">
        <v>35</v>
      </c>
      <c r="AF145" s="1035" t="s">
        <v>35</v>
      </c>
      <c r="AG145" s="1035" t="s">
        <v>35</v>
      </c>
      <c r="AH145" s="1035" t="s">
        <v>35</v>
      </c>
      <c r="AI145" s="1455" t="s">
        <v>35</v>
      </c>
      <c r="AJ145" s="1468"/>
      <c r="AK145" s="1468"/>
      <c r="AL145" s="1468"/>
      <c r="AM145" s="1468"/>
      <c r="AN145" s="1468"/>
      <c r="AO145" s="1468"/>
      <c r="AP145" s="1468"/>
      <c r="AQ145" s="1468"/>
      <c r="AR145" s="1468"/>
      <c r="AS145" s="1468"/>
      <c r="AT145" s="1468"/>
      <c r="AU145" s="1468"/>
      <c r="AV145" s="1468"/>
      <c r="AW145" s="1468"/>
      <c r="AX145" s="1468"/>
      <c r="AY145" s="1468"/>
      <c r="AZ145" s="215"/>
      <c r="BA145" s="1762"/>
      <c r="BB145" s="159" t="s">
        <v>65</v>
      </c>
      <c r="BC145" s="1045" t="s">
        <v>35</v>
      </c>
      <c r="BD145" s="1064" t="s">
        <v>35</v>
      </c>
      <c r="BE145" s="1064" t="s">
        <v>35</v>
      </c>
      <c r="BF145" s="1064" t="s">
        <v>35</v>
      </c>
      <c r="BG145" s="1084" t="s">
        <v>35</v>
      </c>
      <c r="BH145" s="1104" t="s">
        <v>35</v>
      </c>
      <c r="BI145" s="1064" t="s">
        <v>35</v>
      </c>
      <c r="BJ145" s="1064" t="s">
        <v>35</v>
      </c>
      <c r="BK145" s="1064" t="s">
        <v>35</v>
      </c>
      <c r="BL145" s="1084" t="s">
        <v>35</v>
      </c>
      <c r="BM145" s="1104" t="s">
        <v>35</v>
      </c>
      <c r="BN145" s="1064" t="s">
        <v>35</v>
      </c>
      <c r="BO145" s="1064" t="s">
        <v>35</v>
      </c>
      <c r="BP145" s="1064" t="s">
        <v>35</v>
      </c>
      <c r="BQ145" s="1084" t="s">
        <v>35</v>
      </c>
      <c r="BR145" s="1104" t="s">
        <v>35</v>
      </c>
      <c r="BS145" s="1064" t="s">
        <v>35</v>
      </c>
      <c r="BT145" s="1064" t="s">
        <v>35</v>
      </c>
      <c r="BU145" s="1064" t="s">
        <v>35</v>
      </c>
      <c r="BV145" s="1064" t="s">
        <v>35</v>
      </c>
      <c r="BW145" s="1064" t="s">
        <v>35</v>
      </c>
      <c r="BX145" s="1064" t="s">
        <v>35</v>
      </c>
      <c r="BY145" s="1122" t="s">
        <v>35</v>
      </c>
      <c r="BZ145" s="1122" t="s">
        <v>35</v>
      </c>
      <c r="CA145" s="1122" t="s">
        <v>35</v>
      </c>
      <c r="CB145" s="1122" t="s">
        <v>35</v>
      </c>
      <c r="CC145" s="1122" t="s">
        <v>35</v>
      </c>
      <c r="CD145" s="1122" t="s">
        <v>35</v>
      </c>
      <c r="CE145" s="1122" t="s">
        <v>35</v>
      </c>
      <c r="CF145" s="1122" t="s">
        <v>35</v>
      </c>
      <c r="CG145" s="1122" t="s">
        <v>35</v>
      </c>
      <c r="CH145" s="1122" t="s">
        <v>35</v>
      </c>
      <c r="CI145" s="1122" t="s">
        <v>35</v>
      </c>
      <c r="CJ145" s="1490"/>
      <c r="CK145" s="1490"/>
      <c r="CL145" s="1490"/>
      <c r="CM145" s="1490"/>
      <c r="CN145" s="1490"/>
      <c r="CO145" s="1490"/>
      <c r="CP145" s="1490"/>
      <c r="CQ145" s="1490"/>
      <c r="CR145" s="1490"/>
      <c r="CS145" s="1490"/>
      <c r="CT145" s="1490"/>
      <c r="CU145" s="1490"/>
      <c r="CV145" s="1490"/>
      <c r="CW145" s="1490"/>
      <c r="CX145" s="1490"/>
      <c r="CY145" s="1490"/>
      <c r="CZ145" s="1490"/>
    </row>
    <row r="146" s="130" customFormat="true" ht="15" customHeight="true" x14ac:dyDescent="0.2">
      <c r="A146" s="1714"/>
      <c r="B146" s="252" t="s">
        <v>66</v>
      </c>
      <c r="C146" s="999" t="s">
        <v>35</v>
      </c>
      <c r="D146" s="1006" t="s">
        <v>35</v>
      </c>
      <c r="E146" s="1006" t="s">
        <v>35</v>
      </c>
      <c r="F146" s="1006" t="s">
        <v>35</v>
      </c>
      <c r="G146" s="1013" t="s">
        <v>35</v>
      </c>
      <c r="H146" s="1020" t="s">
        <v>35</v>
      </c>
      <c r="I146" s="1006" t="s">
        <v>35</v>
      </c>
      <c r="J146" s="1006" t="s">
        <v>35</v>
      </c>
      <c r="K146" s="1006" t="s">
        <v>35</v>
      </c>
      <c r="L146" s="1027" t="s">
        <v>35</v>
      </c>
      <c r="M146" s="1033" t="s">
        <v>35</v>
      </c>
      <c r="N146" s="1006" t="s">
        <v>35</v>
      </c>
      <c r="O146" s="1006" t="s">
        <v>35</v>
      </c>
      <c r="P146" s="1006" t="s">
        <v>35</v>
      </c>
      <c r="Q146" s="1013" t="s">
        <v>35</v>
      </c>
      <c r="R146" s="1020" t="s">
        <v>35</v>
      </c>
      <c r="S146" s="1006" t="s">
        <v>35</v>
      </c>
      <c r="T146" s="1006" t="s">
        <v>35</v>
      </c>
      <c r="U146" s="1006" t="s">
        <v>35</v>
      </c>
      <c r="V146" s="1006" t="s">
        <v>35</v>
      </c>
      <c r="W146" s="1006" t="s">
        <v>35</v>
      </c>
      <c r="X146" s="1006" t="s">
        <v>35</v>
      </c>
      <c r="Y146" s="1035" t="s">
        <v>35</v>
      </c>
      <c r="Z146" s="1035" t="s">
        <v>35</v>
      </c>
      <c r="AA146" s="1035" t="s">
        <v>35</v>
      </c>
      <c r="AB146" s="1035" t="s">
        <v>35</v>
      </c>
      <c r="AC146" s="1035" t="s">
        <v>35</v>
      </c>
      <c r="AD146" s="1035" t="s">
        <v>35</v>
      </c>
      <c r="AE146" s="1035" t="s">
        <v>35</v>
      </c>
      <c r="AF146" s="1035" t="s">
        <v>35</v>
      </c>
      <c r="AG146" s="1035" t="s">
        <v>35</v>
      </c>
      <c r="AH146" s="1035" t="s">
        <v>35</v>
      </c>
      <c r="AI146" s="1455" t="s">
        <v>35</v>
      </c>
      <c r="AJ146" s="1468"/>
      <c r="AK146" s="1468"/>
      <c r="AL146" s="1468"/>
      <c r="AM146" s="1468"/>
      <c r="AN146" s="1468"/>
      <c r="AO146" s="1468"/>
      <c r="AP146" s="1468"/>
      <c r="AQ146" s="1468"/>
      <c r="AR146" s="1468"/>
      <c r="AS146" s="1468"/>
      <c r="AT146" s="1468"/>
      <c r="AU146" s="1468"/>
      <c r="AV146" s="1468"/>
      <c r="AW146" s="1468"/>
      <c r="AX146" s="1468"/>
      <c r="AY146" s="1468"/>
      <c r="AZ146" s="215"/>
      <c r="BA146" s="1762"/>
      <c r="BB146" s="159" t="s">
        <v>66</v>
      </c>
      <c r="BC146" s="1045" t="s">
        <v>35</v>
      </c>
      <c r="BD146" s="1064" t="s">
        <v>35</v>
      </c>
      <c r="BE146" s="1064" t="s">
        <v>35</v>
      </c>
      <c r="BF146" s="1064" t="s">
        <v>35</v>
      </c>
      <c r="BG146" s="1084" t="s">
        <v>35</v>
      </c>
      <c r="BH146" s="1104" t="s">
        <v>35</v>
      </c>
      <c r="BI146" s="1064" t="s">
        <v>35</v>
      </c>
      <c r="BJ146" s="1064" t="s">
        <v>35</v>
      </c>
      <c r="BK146" s="1064" t="s">
        <v>35</v>
      </c>
      <c r="BL146" s="1084" t="s">
        <v>35</v>
      </c>
      <c r="BM146" s="1104" t="s">
        <v>35</v>
      </c>
      <c r="BN146" s="1064" t="s">
        <v>35</v>
      </c>
      <c r="BO146" s="1064" t="s">
        <v>35</v>
      </c>
      <c r="BP146" s="1064" t="s">
        <v>35</v>
      </c>
      <c r="BQ146" s="1084" t="s">
        <v>35</v>
      </c>
      <c r="BR146" s="1104" t="s">
        <v>35</v>
      </c>
      <c r="BS146" s="1064" t="s">
        <v>35</v>
      </c>
      <c r="BT146" s="1064" t="s">
        <v>35</v>
      </c>
      <c r="BU146" s="1064" t="s">
        <v>35</v>
      </c>
      <c r="BV146" s="1064" t="s">
        <v>35</v>
      </c>
      <c r="BW146" s="1064" t="s">
        <v>35</v>
      </c>
      <c r="BX146" s="1064" t="s">
        <v>35</v>
      </c>
      <c r="BY146" s="1122" t="s">
        <v>35</v>
      </c>
      <c r="BZ146" s="1122" t="s">
        <v>35</v>
      </c>
      <c r="CA146" s="1122" t="s">
        <v>35</v>
      </c>
      <c r="CB146" s="1122" t="s">
        <v>35</v>
      </c>
      <c r="CC146" s="1122" t="s">
        <v>35</v>
      </c>
      <c r="CD146" s="1122" t="s">
        <v>35</v>
      </c>
      <c r="CE146" s="1122" t="s">
        <v>35</v>
      </c>
      <c r="CF146" s="1122" t="s">
        <v>35</v>
      </c>
      <c r="CG146" s="1122" t="s">
        <v>35</v>
      </c>
      <c r="CH146" s="1122" t="s">
        <v>35</v>
      </c>
      <c r="CI146" s="1122" t="s">
        <v>35</v>
      </c>
      <c r="CJ146" s="1490"/>
      <c r="CK146" s="1490"/>
      <c r="CL146" s="1490"/>
      <c r="CM146" s="1490"/>
      <c r="CN146" s="1490"/>
      <c r="CO146" s="1490"/>
      <c r="CP146" s="1490"/>
      <c r="CQ146" s="1490"/>
      <c r="CR146" s="1490"/>
      <c r="CS146" s="1490"/>
      <c r="CT146" s="1490"/>
      <c r="CU146" s="1490"/>
      <c r="CV146" s="1490"/>
      <c r="CW146" s="1490"/>
      <c r="CX146" s="1490"/>
      <c r="CY146" s="1490"/>
      <c r="CZ146" s="1490"/>
    </row>
    <row r="147" s="130" customFormat="true" ht="15" customHeight="true" x14ac:dyDescent="0.2">
      <c r="A147" s="1714"/>
      <c r="B147" s="252" t="s">
        <v>67</v>
      </c>
      <c r="C147" s="999" t="s">
        <v>35</v>
      </c>
      <c r="D147" s="1006" t="s">
        <v>35</v>
      </c>
      <c r="E147" s="1006" t="s">
        <v>35</v>
      </c>
      <c r="F147" s="1006" t="s">
        <v>35</v>
      </c>
      <c r="G147" s="1013" t="s">
        <v>35</v>
      </c>
      <c r="H147" s="1020" t="s">
        <v>35</v>
      </c>
      <c r="I147" s="1006" t="s">
        <v>35</v>
      </c>
      <c r="J147" s="1006" t="s">
        <v>35</v>
      </c>
      <c r="K147" s="1006" t="s">
        <v>35</v>
      </c>
      <c r="L147" s="1027" t="s">
        <v>35</v>
      </c>
      <c r="M147" s="1033" t="s">
        <v>35</v>
      </c>
      <c r="N147" s="1006" t="s">
        <v>35</v>
      </c>
      <c r="O147" s="1006" t="s">
        <v>35</v>
      </c>
      <c r="P147" s="1006" t="s">
        <v>35</v>
      </c>
      <c r="Q147" s="1013" t="s">
        <v>35</v>
      </c>
      <c r="R147" s="1020" t="s">
        <v>35</v>
      </c>
      <c r="S147" s="1006" t="s">
        <v>35</v>
      </c>
      <c r="T147" s="1006" t="s">
        <v>35</v>
      </c>
      <c r="U147" s="1006" t="s">
        <v>35</v>
      </c>
      <c r="V147" s="1006" t="s">
        <v>35</v>
      </c>
      <c r="W147" s="1006" t="s">
        <v>35</v>
      </c>
      <c r="X147" s="1006" t="s">
        <v>35</v>
      </c>
      <c r="Y147" s="1035" t="s">
        <v>35</v>
      </c>
      <c r="Z147" s="1035" t="s">
        <v>35</v>
      </c>
      <c r="AA147" s="1035" t="s">
        <v>35</v>
      </c>
      <c r="AB147" s="1035" t="s">
        <v>35</v>
      </c>
      <c r="AC147" s="1035" t="s">
        <v>35</v>
      </c>
      <c r="AD147" s="1035" t="s">
        <v>35</v>
      </c>
      <c r="AE147" s="1035" t="s">
        <v>35</v>
      </c>
      <c r="AF147" s="1035" t="s">
        <v>35</v>
      </c>
      <c r="AG147" s="1035" t="s">
        <v>35</v>
      </c>
      <c r="AH147" s="1035" t="s">
        <v>35</v>
      </c>
      <c r="AI147" s="1455" t="s">
        <v>35</v>
      </c>
      <c r="AJ147" s="1468"/>
      <c r="AK147" s="1468"/>
      <c r="AL147" s="1468"/>
      <c r="AM147" s="1468"/>
      <c r="AN147" s="1468"/>
      <c r="AO147" s="1468"/>
      <c r="AP147" s="1468"/>
      <c r="AQ147" s="1468"/>
      <c r="AR147" s="1468"/>
      <c r="AS147" s="1468"/>
      <c r="AT147" s="1468"/>
      <c r="AU147" s="1468"/>
      <c r="AV147" s="1468"/>
      <c r="AW147" s="1468"/>
      <c r="AX147" s="1468"/>
      <c r="AY147" s="1468"/>
      <c r="AZ147" s="215"/>
      <c r="BA147" s="1762"/>
      <c r="BB147" s="159" t="s">
        <v>67</v>
      </c>
      <c r="BC147" s="1045" t="s">
        <v>35</v>
      </c>
      <c r="BD147" s="1064" t="s">
        <v>35</v>
      </c>
      <c r="BE147" s="1064" t="s">
        <v>35</v>
      </c>
      <c r="BF147" s="1064" t="s">
        <v>35</v>
      </c>
      <c r="BG147" s="1084" t="s">
        <v>35</v>
      </c>
      <c r="BH147" s="1104" t="s">
        <v>35</v>
      </c>
      <c r="BI147" s="1064" t="s">
        <v>35</v>
      </c>
      <c r="BJ147" s="1064" t="s">
        <v>35</v>
      </c>
      <c r="BK147" s="1064" t="s">
        <v>35</v>
      </c>
      <c r="BL147" s="1084" t="s">
        <v>35</v>
      </c>
      <c r="BM147" s="1104" t="s">
        <v>35</v>
      </c>
      <c r="BN147" s="1064" t="s">
        <v>35</v>
      </c>
      <c r="BO147" s="1064" t="s">
        <v>35</v>
      </c>
      <c r="BP147" s="1064" t="s">
        <v>35</v>
      </c>
      <c r="BQ147" s="1084" t="s">
        <v>35</v>
      </c>
      <c r="BR147" s="1104" t="s">
        <v>35</v>
      </c>
      <c r="BS147" s="1064" t="s">
        <v>35</v>
      </c>
      <c r="BT147" s="1064" t="s">
        <v>35</v>
      </c>
      <c r="BU147" s="1064" t="s">
        <v>35</v>
      </c>
      <c r="BV147" s="1064" t="s">
        <v>35</v>
      </c>
      <c r="BW147" s="1064" t="s">
        <v>35</v>
      </c>
      <c r="BX147" s="1064" t="s">
        <v>35</v>
      </c>
      <c r="BY147" s="1122" t="s">
        <v>35</v>
      </c>
      <c r="BZ147" s="1122" t="s">
        <v>35</v>
      </c>
      <c r="CA147" s="1122" t="s">
        <v>35</v>
      </c>
      <c r="CB147" s="1122" t="s">
        <v>35</v>
      </c>
      <c r="CC147" s="1122" t="s">
        <v>35</v>
      </c>
      <c r="CD147" s="1122" t="s">
        <v>35</v>
      </c>
      <c r="CE147" s="1122" t="s">
        <v>35</v>
      </c>
      <c r="CF147" s="1122" t="s">
        <v>35</v>
      </c>
      <c r="CG147" s="1122" t="s">
        <v>35</v>
      </c>
      <c r="CH147" s="1122" t="s">
        <v>35</v>
      </c>
      <c r="CI147" s="1122" t="s">
        <v>35</v>
      </c>
      <c r="CJ147" s="1490"/>
      <c r="CK147" s="1490"/>
      <c r="CL147" s="1490"/>
      <c r="CM147" s="1490"/>
      <c r="CN147" s="1490"/>
      <c r="CO147" s="1490"/>
      <c r="CP147" s="1490"/>
      <c r="CQ147" s="1490"/>
      <c r="CR147" s="1490"/>
      <c r="CS147" s="1490"/>
      <c r="CT147" s="1490"/>
      <c r="CU147" s="1490"/>
      <c r="CV147" s="1490"/>
      <c r="CW147" s="1490"/>
      <c r="CX147" s="1490"/>
      <c r="CY147" s="1490"/>
      <c r="CZ147" s="1490"/>
    </row>
    <row r="148" s="130" customFormat="true" ht="15" customHeight="true" x14ac:dyDescent="0.2">
      <c r="A148" s="1714" t="s">
        <v>108</v>
      </c>
      <c r="B148" s="252" t="s">
        <v>49</v>
      </c>
      <c r="C148" s="645">
        <v>0.96302139695714128</v>
      </c>
      <c r="D148" s="646">
        <v>3.2132566907906677</v>
      </c>
      <c r="E148" s="646">
        <v>7.3794838090744594</v>
      </c>
      <c r="F148" s="646">
        <v>15.537119627257256</v>
      </c>
      <c r="G148" s="709">
        <v>13.094244226605788</v>
      </c>
      <c r="H148" s="695">
        <v>4.6154934727058734</v>
      </c>
      <c r="I148" s="646">
        <v>12.275063921640866</v>
      </c>
      <c r="J148" s="646">
        <v>16.12919778122302</v>
      </c>
      <c r="K148" s="646">
        <v>16.415555948386555</v>
      </c>
      <c r="L148" s="667">
        <v>11.577249275925938</v>
      </c>
      <c r="M148" s="680">
        <v>1.0472782799058626</v>
      </c>
      <c r="N148" s="646">
        <v>1.60037265327806</v>
      </c>
      <c r="O148" s="646">
        <v>4.2809636919355265</v>
      </c>
      <c r="P148" s="646">
        <v>10.388973648623981</v>
      </c>
      <c r="Q148" s="709">
        <v>13.591576949578544</v>
      </c>
      <c r="R148" s="695">
        <v>3.100352130547106</v>
      </c>
      <c r="S148" s="646">
        <v>3.4186024365377223</v>
      </c>
      <c r="T148" s="646">
        <v>2.5525394042170402</v>
      </c>
      <c r="U148" s="646">
        <v>2.9085297854348284</v>
      </c>
      <c r="V148" s="646">
        <v>11.691490279887287</v>
      </c>
      <c r="W148" s="646">
        <v>4.975491435426239</v>
      </c>
      <c r="X148" s="646">
        <v>18.960162232522972</v>
      </c>
      <c r="Y148" s="647">
        <v>1.5010595010115477</v>
      </c>
      <c r="Z148" s="647">
        <v>4.8720135363436441</v>
      </c>
      <c r="AA148" s="647">
        <v>15.912251014097306</v>
      </c>
      <c r="AB148" s="647">
        <v>3.5012246817038526</v>
      </c>
      <c r="AC148" s="647">
        <v>12.408746688428264</v>
      </c>
      <c r="AD148" s="647">
        <v>10.360180812714097</v>
      </c>
      <c r="AE148" s="647">
        <v>4.006557161895028</v>
      </c>
      <c r="AF148" s="647">
        <v>6.6078381654278182</v>
      </c>
      <c r="AG148" s="647">
        <v>2.262738811585606</v>
      </c>
      <c r="AH148" s="647">
        <v>1.2240932101360604</v>
      </c>
      <c r="AI148" s="1456">
        <v>9.0111809808846459</v>
      </c>
      <c r="AJ148" s="1469"/>
      <c r="AK148" s="1469"/>
      <c r="AL148" s="1469"/>
      <c r="AM148" s="1469"/>
      <c r="AN148" s="1469"/>
      <c r="AO148" s="1469"/>
      <c r="AP148" s="1469"/>
      <c r="AQ148" s="1469"/>
      <c r="AR148" s="1469"/>
      <c r="AS148" s="1469"/>
      <c r="AT148" s="1469"/>
      <c r="AU148" s="1469"/>
      <c r="AV148" s="1469"/>
      <c r="AW148" s="1469"/>
      <c r="AX148" s="1469"/>
      <c r="AY148" s="1469"/>
      <c r="AZ148" s="215"/>
      <c r="BA148" s="1762" t="s">
        <v>108</v>
      </c>
      <c r="BB148" s="159" t="s">
        <v>49</v>
      </c>
      <c r="BC148" s="1045" t="s">
        <v>35</v>
      </c>
      <c r="BD148" s="1064" t="s">
        <v>35</v>
      </c>
      <c r="BE148" s="1064" t="s">
        <v>35</v>
      </c>
      <c r="BF148" s="1064" t="s">
        <v>35</v>
      </c>
      <c r="BG148" s="1084" t="s">
        <v>35</v>
      </c>
      <c r="BH148" s="1104" t="s">
        <v>35</v>
      </c>
      <c r="BI148" s="1064" t="s">
        <v>35</v>
      </c>
      <c r="BJ148" s="1064" t="s">
        <v>35</v>
      </c>
      <c r="BK148" s="1064" t="s">
        <v>35</v>
      </c>
      <c r="BL148" s="1084" t="s">
        <v>35</v>
      </c>
      <c r="BM148" s="1104" t="s">
        <v>35</v>
      </c>
      <c r="BN148" s="1064" t="s">
        <v>35</v>
      </c>
      <c r="BO148" s="1064" t="s">
        <v>35</v>
      </c>
      <c r="BP148" s="1064" t="s">
        <v>35</v>
      </c>
      <c r="BQ148" s="1084" t="s">
        <v>35</v>
      </c>
      <c r="BR148" s="1104" t="s">
        <v>35</v>
      </c>
      <c r="BS148" s="1064" t="s">
        <v>35</v>
      </c>
      <c r="BT148" s="1064" t="s">
        <v>35</v>
      </c>
      <c r="BU148" s="1064" t="s">
        <v>35</v>
      </c>
      <c r="BV148" s="1064" t="s">
        <v>35</v>
      </c>
      <c r="BW148" s="1064" t="s">
        <v>35</v>
      </c>
      <c r="BX148" s="1064" t="s">
        <v>35</v>
      </c>
      <c r="BY148" s="1122" t="s">
        <v>35</v>
      </c>
      <c r="BZ148" s="1122" t="s">
        <v>35</v>
      </c>
      <c r="CA148" s="1122" t="s">
        <v>35</v>
      </c>
      <c r="CB148" s="1122" t="s">
        <v>35</v>
      </c>
      <c r="CC148" s="1122" t="s">
        <v>35</v>
      </c>
      <c r="CD148" s="1122" t="s">
        <v>35</v>
      </c>
      <c r="CE148" s="1122" t="s">
        <v>35</v>
      </c>
      <c r="CF148" s="1122" t="s">
        <v>35</v>
      </c>
      <c r="CG148" s="1122" t="s">
        <v>35</v>
      </c>
      <c r="CH148" s="1122" t="s">
        <v>35</v>
      </c>
      <c r="CI148" s="1122" t="s">
        <v>35</v>
      </c>
      <c r="CJ148" s="1490"/>
      <c r="CK148" s="1490"/>
      <c r="CL148" s="1490"/>
      <c r="CM148" s="1490"/>
      <c r="CN148" s="1490"/>
      <c r="CO148" s="1490"/>
      <c r="CP148" s="1490"/>
      <c r="CQ148" s="1490"/>
      <c r="CR148" s="1490"/>
      <c r="CS148" s="1490"/>
      <c r="CT148" s="1490"/>
      <c r="CU148" s="1490"/>
      <c r="CV148" s="1490"/>
      <c r="CW148" s="1490"/>
      <c r="CX148" s="1490"/>
      <c r="CY148" s="1490"/>
      <c r="CZ148" s="1490"/>
    </row>
    <row r="149" s="130" customFormat="true" ht="15" customHeight="true" x14ac:dyDescent="0.2">
      <c r="A149" s="1714"/>
      <c r="B149" s="252" t="s">
        <v>48</v>
      </c>
      <c r="C149" s="645">
        <v>7.2582032761399589</v>
      </c>
      <c r="D149" s="646">
        <v>8.8228896999859749</v>
      </c>
      <c r="E149" s="646">
        <v>22.04167119031057</v>
      </c>
      <c r="F149" s="646">
        <v>46.578893205131898</v>
      </c>
      <c r="G149" s="709">
        <v>78.250753993924121</v>
      </c>
      <c r="H149" s="695">
        <v>17.717787906817914</v>
      </c>
      <c r="I149" s="646">
        <v>44.681396630428658</v>
      </c>
      <c r="J149" s="646">
        <v>59.519522749330037</v>
      </c>
      <c r="K149" s="646">
        <v>74.763252871579397</v>
      </c>
      <c r="L149" s="667">
        <v>85.313163969720677</v>
      </c>
      <c r="M149" s="680">
        <v>6.436190618510369</v>
      </c>
      <c r="N149" s="646">
        <v>6.6325183592718151</v>
      </c>
      <c r="O149" s="646">
        <v>13.370187345078694</v>
      </c>
      <c r="P149" s="646">
        <v>23.670160124530373</v>
      </c>
      <c r="Q149" s="709">
        <v>59.829968183689211</v>
      </c>
      <c r="R149" s="695">
        <v>39.673267525599293</v>
      </c>
      <c r="S149" s="646">
        <v>15.535117849545705</v>
      </c>
      <c r="T149" s="646">
        <v>14.444010681248171</v>
      </c>
      <c r="U149" s="646">
        <v>9.5526778526115574</v>
      </c>
      <c r="V149" s="646">
        <v>38.111360297318541</v>
      </c>
      <c r="W149" s="646">
        <v>29.010190762235048</v>
      </c>
      <c r="X149" s="646">
        <v>65.881159886251723</v>
      </c>
      <c r="Y149" s="647">
        <v>12.134729600394641</v>
      </c>
      <c r="Z149" s="647">
        <v>24.735769142498011</v>
      </c>
      <c r="AA149" s="647">
        <v>78.498736713270759</v>
      </c>
      <c r="AB149" s="647">
        <v>52.103253905150069</v>
      </c>
      <c r="AC149" s="647">
        <v>49.529835855502206</v>
      </c>
      <c r="AD149" s="647">
        <v>18.430488415401381</v>
      </c>
      <c r="AE149" s="647">
        <v>24.14435289837245</v>
      </c>
      <c r="AF149" s="647">
        <v>14.130538386467967</v>
      </c>
      <c r="AG149" s="647">
        <v>15.983991337497287</v>
      </c>
      <c r="AH149" s="647">
        <v>10.253352138181816</v>
      </c>
      <c r="AI149" s="1456">
        <v>29.73151008958294</v>
      </c>
      <c r="AJ149" s="1469"/>
      <c r="AK149" s="1469"/>
      <c r="AL149" s="1469"/>
      <c r="AM149" s="1469"/>
      <c r="AN149" s="1469"/>
      <c r="AO149" s="1469"/>
      <c r="AP149" s="1469"/>
      <c r="AQ149" s="1469"/>
      <c r="AR149" s="1469"/>
      <c r="AS149" s="1469"/>
      <c r="AT149" s="1469"/>
      <c r="AU149" s="1469"/>
      <c r="AV149" s="1469"/>
      <c r="AW149" s="1469"/>
      <c r="AX149" s="1469"/>
      <c r="AY149" s="1469"/>
      <c r="AZ149" s="215"/>
      <c r="BA149" s="1762"/>
      <c r="BB149" s="159" t="s">
        <v>48</v>
      </c>
      <c r="BC149" s="1045" t="s">
        <v>35</v>
      </c>
      <c r="BD149" s="1064" t="s">
        <v>35</v>
      </c>
      <c r="BE149" s="1064" t="s">
        <v>35</v>
      </c>
      <c r="BF149" s="1064" t="s">
        <v>35</v>
      </c>
      <c r="BG149" s="1084" t="s">
        <v>35</v>
      </c>
      <c r="BH149" s="1104" t="s">
        <v>35</v>
      </c>
      <c r="BI149" s="1064" t="s">
        <v>35</v>
      </c>
      <c r="BJ149" s="1064" t="s">
        <v>35</v>
      </c>
      <c r="BK149" s="1064" t="s">
        <v>35</v>
      </c>
      <c r="BL149" s="1084" t="s">
        <v>35</v>
      </c>
      <c r="BM149" s="1104" t="s">
        <v>35</v>
      </c>
      <c r="BN149" s="1064" t="s">
        <v>35</v>
      </c>
      <c r="BO149" s="1064" t="s">
        <v>35</v>
      </c>
      <c r="BP149" s="1064" t="s">
        <v>35</v>
      </c>
      <c r="BQ149" s="1084" t="s">
        <v>35</v>
      </c>
      <c r="BR149" s="1104" t="s">
        <v>35</v>
      </c>
      <c r="BS149" s="1064" t="s">
        <v>35</v>
      </c>
      <c r="BT149" s="1064" t="s">
        <v>35</v>
      </c>
      <c r="BU149" s="1064" t="s">
        <v>35</v>
      </c>
      <c r="BV149" s="1064" t="s">
        <v>35</v>
      </c>
      <c r="BW149" s="1064" t="s">
        <v>35</v>
      </c>
      <c r="BX149" s="1064" t="s">
        <v>35</v>
      </c>
      <c r="BY149" s="1122" t="s">
        <v>35</v>
      </c>
      <c r="BZ149" s="1122" t="s">
        <v>35</v>
      </c>
      <c r="CA149" s="1122" t="s">
        <v>35</v>
      </c>
      <c r="CB149" s="1122" t="s">
        <v>35</v>
      </c>
      <c r="CC149" s="1122" t="s">
        <v>35</v>
      </c>
      <c r="CD149" s="1122" t="s">
        <v>35</v>
      </c>
      <c r="CE149" s="1122" t="s">
        <v>35</v>
      </c>
      <c r="CF149" s="1122" t="s">
        <v>35</v>
      </c>
      <c r="CG149" s="1122" t="s">
        <v>35</v>
      </c>
      <c r="CH149" s="1122" t="s">
        <v>35</v>
      </c>
      <c r="CI149" s="1122" t="s">
        <v>35</v>
      </c>
      <c r="CJ149" s="1490"/>
      <c r="CK149" s="1490"/>
      <c r="CL149" s="1490"/>
      <c r="CM149" s="1490"/>
      <c r="CN149" s="1490"/>
      <c r="CO149" s="1490"/>
      <c r="CP149" s="1490"/>
      <c r="CQ149" s="1490"/>
      <c r="CR149" s="1490"/>
      <c r="CS149" s="1490"/>
      <c r="CT149" s="1490"/>
      <c r="CU149" s="1490"/>
      <c r="CV149" s="1490"/>
      <c r="CW149" s="1490"/>
      <c r="CX149" s="1490"/>
      <c r="CY149" s="1490"/>
      <c r="CZ149" s="1490"/>
    </row>
    <row r="150" s="130" customFormat="true" ht="15" customHeight="true" x14ac:dyDescent="0.2">
      <c r="A150" s="1714"/>
      <c r="B150" s="252" t="s">
        <v>110</v>
      </c>
      <c r="C150" s="645">
        <v>91.778775326902689</v>
      </c>
      <c r="D150" s="646">
        <v>87.963853609223506</v>
      </c>
      <c r="E150" s="646">
        <v>70.578845000615019</v>
      </c>
      <c r="F150" s="646">
        <v>37.88398716761067</v>
      </c>
      <c r="G150" s="709">
        <v>8.655001779470286</v>
      </c>
      <c r="H150" s="695">
        <v>77.666718620476317</v>
      </c>
      <c r="I150" s="646">
        <v>43.043539447930343</v>
      </c>
      <c r="J150" s="646">
        <v>24.351279469446848</v>
      </c>
      <c r="K150" s="646">
        <v>8.8211911800339387</v>
      </c>
      <c r="L150" s="667">
        <v>3.1095867543532796</v>
      </c>
      <c r="M150" s="680">
        <v>92.516531101583723</v>
      </c>
      <c r="N150" s="646">
        <v>91.767108987450158</v>
      </c>
      <c r="O150" s="646">
        <v>82.348848962986025</v>
      </c>
      <c r="P150" s="646">
        <v>65.940866226845557</v>
      </c>
      <c r="Q150" s="709">
        <v>26.578454866732205</v>
      </c>
      <c r="R150" s="695">
        <v>57.226380343853712</v>
      </c>
      <c r="S150" s="646">
        <v>81.046279713916576</v>
      </c>
      <c r="T150" s="646">
        <v>83.003449914534826</v>
      </c>
      <c r="U150" s="646">
        <v>87.538792361953554</v>
      </c>
      <c r="V150" s="646">
        <v>50.197149422794261</v>
      </c>
      <c r="W150" s="646">
        <v>66.014317802338567</v>
      </c>
      <c r="X150" s="646">
        <v>15.158677881225321</v>
      </c>
      <c r="Y150" s="647">
        <v>86.364210898593768</v>
      </c>
      <c r="Z150" s="647">
        <v>70.392217321158029</v>
      </c>
      <c r="AA150" s="647">
        <v>5.5890122726321625</v>
      </c>
      <c r="AB150" s="647">
        <v>44.395521413146014</v>
      </c>
      <c r="AC150" s="647">
        <v>38.061417456069712</v>
      </c>
      <c r="AD150" s="647">
        <v>71.209330771884467</v>
      </c>
      <c r="AE150" s="647">
        <v>71.849089939732451</v>
      </c>
      <c r="AF150" s="647">
        <v>79.261623448104217</v>
      </c>
      <c r="AG150" s="647">
        <v>81.753269850917064</v>
      </c>
      <c r="AH150" s="647">
        <v>88.522554651682128</v>
      </c>
      <c r="AI150" s="1456">
        <v>61.257308929532329</v>
      </c>
      <c r="AJ150" s="1469"/>
      <c r="AK150" s="1469"/>
      <c r="AL150" s="1469"/>
      <c r="AM150" s="1469"/>
      <c r="AN150" s="1469"/>
      <c r="AO150" s="1469"/>
      <c r="AP150" s="1469"/>
      <c r="AQ150" s="1469"/>
      <c r="AR150" s="1469"/>
      <c r="AS150" s="1469"/>
      <c r="AT150" s="1469"/>
      <c r="AU150" s="1469"/>
      <c r="AV150" s="1469"/>
      <c r="AW150" s="1469"/>
      <c r="AX150" s="1469"/>
      <c r="AY150" s="1469"/>
      <c r="AZ150" s="215"/>
      <c r="BA150" s="1762"/>
      <c r="BB150" s="159" t="s">
        <v>110</v>
      </c>
      <c r="BC150" s="1045" t="s">
        <v>35</v>
      </c>
      <c r="BD150" s="1064" t="s">
        <v>35</v>
      </c>
      <c r="BE150" s="1064" t="s">
        <v>35</v>
      </c>
      <c r="BF150" s="1064" t="s">
        <v>35</v>
      </c>
      <c r="BG150" s="1084" t="s">
        <v>35</v>
      </c>
      <c r="BH150" s="1104" t="s">
        <v>35</v>
      </c>
      <c r="BI150" s="1064" t="s">
        <v>35</v>
      </c>
      <c r="BJ150" s="1064" t="s">
        <v>35</v>
      </c>
      <c r="BK150" s="1064" t="s">
        <v>35</v>
      </c>
      <c r="BL150" s="1084" t="s">
        <v>35</v>
      </c>
      <c r="BM150" s="1104" t="s">
        <v>35</v>
      </c>
      <c r="BN150" s="1064" t="s">
        <v>35</v>
      </c>
      <c r="BO150" s="1064" t="s">
        <v>35</v>
      </c>
      <c r="BP150" s="1064" t="s">
        <v>35</v>
      </c>
      <c r="BQ150" s="1084" t="s">
        <v>35</v>
      </c>
      <c r="BR150" s="1104" t="s">
        <v>35</v>
      </c>
      <c r="BS150" s="1064" t="s">
        <v>35</v>
      </c>
      <c r="BT150" s="1064" t="s">
        <v>35</v>
      </c>
      <c r="BU150" s="1064" t="s">
        <v>35</v>
      </c>
      <c r="BV150" s="1064" t="s">
        <v>35</v>
      </c>
      <c r="BW150" s="1064" t="s">
        <v>35</v>
      </c>
      <c r="BX150" s="1064" t="s">
        <v>35</v>
      </c>
      <c r="BY150" s="1122" t="s">
        <v>35</v>
      </c>
      <c r="BZ150" s="1122" t="s">
        <v>35</v>
      </c>
      <c r="CA150" s="1122" t="s">
        <v>35</v>
      </c>
      <c r="CB150" s="1122" t="s">
        <v>35</v>
      </c>
      <c r="CC150" s="1122" t="s">
        <v>35</v>
      </c>
      <c r="CD150" s="1122" t="s">
        <v>35</v>
      </c>
      <c r="CE150" s="1122" t="s">
        <v>35</v>
      </c>
      <c r="CF150" s="1122" t="s">
        <v>35</v>
      </c>
      <c r="CG150" s="1122" t="s">
        <v>35</v>
      </c>
      <c r="CH150" s="1122" t="s">
        <v>35</v>
      </c>
      <c r="CI150" s="1122" t="s">
        <v>35</v>
      </c>
      <c r="CJ150" s="1490"/>
      <c r="CK150" s="1490"/>
      <c r="CL150" s="1490"/>
      <c r="CM150" s="1490"/>
      <c r="CN150" s="1490"/>
      <c r="CO150" s="1490"/>
      <c r="CP150" s="1490"/>
      <c r="CQ150" s="1490"/>
      <c r="CR150" s="1490"/>
      <c r="CS150" s="1490"/>
      <c r="CT150" s="1490"/>
      <c r="CU150" s="1490"/>
      <c r="CV150" s="1490"/>
      <c r="CW150" s="1490"/>
      <c r="CX150" s="1490"/>
      <c r="CY150" s="1490"/>
      <c r="CZ150" s="1490"/>
    </row>
    <row r="151" s="130" customFormat="true" ht="15" customHeight="true" x14ac:dyDescent="0.2">
      <c r="A151" s="1714" t="s">
        <v>109</v>
      </c>
      <c r="B151" s="252" t="s">
        <v>49</v>
      </c>
      <c r="C151" s="645">
        <v>11.711947021589628</v>
      </c>
      <c r="D151" s="646">
        <v>20.984357532948145</v>
      </c>
      <c r="E151" s="646">
        <v>27.496983629132739</v>
      </c>
      <c r="F151" s="646">
        <v>24.907308066274826</v>
      </c>
      <c r="G151" s="709">
        <v>14.373009333325406</v>
      </c>
      <c r="H151" s="695">
        <v>21.005421620348802</v>
      </c>
      <c r="I151" s="646">
        <v>21.006913928385277</v>
      </c>
      <c r="J151" s="646">
        <v>21.763877323474645</v>
      </c>
      <c r="K151" s="646">
        <v>18.412588672161213</v>
      </c>
      <c r="L151" s="667">
        <v>11.860967711435208</v>
      </c>
      <c r="M151" s="680">
        <v>11.398991107672787</v>
      </c>
      <c r="N151" s="646">
        <v>16.397045287668405</v>
      </c>
      <c r="O151" s="646">
        <v>24.638720362234995</v>
      </c>
      <c r="P151" s="646">
        <v>30.880643394168068</v>
      </c>
      <c r="Q151" s="709">
        <v>19.439966054637168</v>
      </c>
      <c r="R151" s="695">
        <v>11.929251448444065</v>
      </c>
      <c r="S151" s="646">
        <v>25.313866017421731</v>
      </c>
      <c r="T151" s="646">
        <v>11.880975791144616</v>
      </c>
      <c r="U151" s="646">
        <v>19.626123229343957</v>
      </c>
      <c r="V151" s="646">
        <v>29.032845925924072</v>
      </c>
      <c r="W151" s="646">
        <v>11.346653910948474</v>
      </c>
      <c r="X151" s="646">
        <v>23.401418029647907</v>
      </c>
      <c r="Y151" s="647">
        <v>5.9982270880559305</v>
      </c>
      <c r="Z151" s="647">
        <v>26.261051677971874</v>
      </c>
      <c r="AA151" s="647">
        <v>18.194963403400912</v>
      </c>
      <c r="AB151" s="647">
        <v>7.4832330548376191</v>
      </c>
      <c r="AC151" s="647">
        <v>17.940202478261444</v>
      </c>
      <c r="AD151" s="647">
        <v>37.826464784676723</v>
      </c>
      <c r="AE151" s="647">
        <v>21.051849466019661</v>
      </c>
      <c r="AF151" s="647">
        <v>29.999633193618557</v>
      </c>
      <c r="AG151" s="647">
        <v>10.889584429254977</v>
      </c>
      <c r="AH151" s="647">
        <v>6.7263841799683908</v>
      </c>
      <c r="AI151" s="1456">
        <v>25.909891852116107</v>
      </c>
      <c r="AJ151" s="1469"/>
      <c r="AK151" s="1469"/>
      <c r="AL151" s="1469"/>
      <c r="AM151" s="1469"/>
      <c r="AN151" s="1469"/>
      <c r="AO151" s="1469"/>
      <c r="AP151" s="1469"/>
      <c r="AQ151" s="1469"/>
      <c r="AR151" s="1469"/>
      <c r="AS151" s="1469"/>
      <c r="AT151" s="1469"/>
      <c r="AU151" s="1469"/>
      <c r="AV151" s="1469"/>
      <c r="AW151" s="1469"/>
      <c r="AX151" s="1469"/>
      <c r="AY151" s="1469"/>
      <c r="AZ151" s="215"/>
      <c r="BA151" s="1762" t="s">
        <v>109</v>
      </c>
      <c r="BB151" s="159" t="s">
        <v>49</v>
      </c>
      <c r="BC151" s="1045" t="s">
        <v>35</v>
      </c>
      <c r="BD151" s="1064" t="s">
        <v>35</v>
      </c>
      <c r="BE151" s="1064" t="s">
        <v>35</v>
      </c>
      <c r="BF151" s="1064" t="s">
        <v>35</v>
      </c>
      <c r="BG151" s="1084" t="s">
        <v>35</v>
      </c>
      <c r="BH151" s="1104" t="s">
        <v>35</v>
      </c>
      <c r="BI151" s="1064" t="s">
        <v>35</v>
      </c>
      <c r="BJ151" s="1064" t="s">
        <v>35</v>
      </c>
      <c r="BK151" s="1064" t="s">
        <v>35</v>
      </c>
      <c r="BL151" s="1084" t="s">
        <v>35</v>
      </c>
      <c r="BM151" s="1104" t="s">
        <v>35</v>
      </c>
      <c r="BN151" s="1064" t="s">
        <v>35</v>
      </c>
      <c r="BO151" s="1064" t="s">
        <v>35</v>
      </c>
      <c r="BP151" s="1064" t="s">
        <v>35</v>
      </c>
      <c r="BQ151" s="1084" t="s">
        <v>35</v>
      </c>
      <c r="BR151" s="1104" t="s">
        <v>35</v>
      </c>
      <c r="BS151" s="1064" t="s">
        <v>35</v>
      </c>
      <c r="BT151" s="1064" t="s">
        <v>35</v>
      </c>
      <c r="BU151" s="1064" t="s">
        <v>35</v>
      </c>
      <c r="BV151" s="1064" t="s">
        <v>35</v>
      </c>
      <c r="BW151" s="1064" t="s">
        <v>35</v>
      </c>
      <c r="BX151" s="1064" t="s">
        <v>35</v>
      </c>
      <c r="BY151" s="1122" t="s">
        <v>35</v>
      </c>
      <c r="BZ151" s="1122" t="s">
        <v>35</v>
      </c>
      <c r="CA151" s="1122" t="s">
        <v>35</v>
      </c>
      <c r="CB151" s="1122" t="s">
        <v>35</v>
      </c>
      <c r="CC151" s="1122" t="s">
        <v>35</v>
      </c>
      <c r="CD151" s="1122" t="s">
        <v>35</v>
      </c>
      <c r="CE151" s="1122" t="s">
        <v>35</v>
      </c>
      <c r="CF151" s="1122" t="s">
        <v>35</v>
      </c>
      <c r="CG151" s="1122" t="s">
        <v>35</v>
      </c>
      <c r="CH151" s="1122" t="s">
        <v>35</v>
      </c>
      <c r="CI151" s="1122" t="s">
        <v>35</v>
      </c>
      <c r="CJ151" s="1490"/>
      <c r="CK151" s="1490"/>
      <c r="CL151" s="1490"/>
      <c r="CM151" s="1490"/>
      <c r="CN151" s="1490"/>
      <c r="CO151" s="1490"/>
      <c r="CP151" s="1490"/>
      <c r="CQ151" s="1490"/>
      <c r="CR151" s="1490"/>
      <c r="CS151" s="1490"/>
      <c r="CT151" s="1490"/>
      <c r="CU151" s="1490"/>
      <c r="CV151" s="1490"/>
      <c r="CW151" s="1490"/>
      <c r="CX151" s="1490"/>
      <c r="CY151" s="1490"/>
      <c r="CZ151" s="1490"/>
    </row>
    <row r="152" s="130" customFormat="true" ht="15" customHeight="true" x14ac:dyDescent="0.2">
      <c r="A152" s="1763"/>
      <c r="B152" s="751" t="s">
        <v>48</v>
      </c>
      <c r="C152" s="648">
        <v>85.752382774198423</v>
      </c>
      <c r="D152" s="649">
        <v>77.315937496208903</v>
      </c>
      <c r="E152" s="649">
        <v>71.793001453283651</v>
      </c>
      <c r="F152" s="649">
        <v>74.918503105033579</v>
      </c>
      <c r="G152" s="710">
        <v>85.384714202931832</v>
      </c>
      <c r="H152" s="696">
        <v>78.21005730402058</v>
      </c>
      <c r="I152" s="649">
        <v>78.805310744986485</v>
      </c>
      <c r="J152" s="649">
        <v>77.857162337121295</v>
      </c>
      <c r="K152" s="649">
        <v>81.379235814262714</v>
      </c>
      <c r="L152" s="668">
        <v>87.805157627755193</v>
      </c>
      <c r="M152" s="681">
        <v>85.619236403583272</v>
      </c>
      <c r="N152" s="649">
        <v>81.868422200023943</v>
      </c>
      <c r="O152" s="649">
        <v>73.516275199770959</v>
      </c>
      <c r="P152" s="649">
        <v>68.824676141803039</v>
      </c>
      <c r="Q152" s="710">
        <v>80.413985481913556</v>
      </c>
      <c r="R152" s="696">
        <v>87.923690138844563</v>
      </c>
      <c r="S152" s="649">
        <v>72.481812321357381</v>
      </c>
      <c r="T152" s="649">
        <v>87.66344564459645</v>
      </c>
      <c r="U152" s="649">
        <v>78.822104389707548</v>
      </c>
      <c r="V152" s="649">
        <v>70.926547734428752</v>
      </c>
      <c r="W152" s="649">
        <v>87.481875378835682</v>
      </c>
      <c r="X152" s="649">
        <v>76.413636467668738</v>
      </c>
      <c r="Y152" s="650">
        <v>90.183242465748435</v>
      </c>
      <c r="Z152" s="650">
        <v>71.942564144054231</v>
      </c>
      <c r="AA152" s="650">
        <v>81.439247573487293</v>
      </c>
      <c r="AB152" s="650">
        <v>91.842293240488999</v>
      </c>
      <c r="AC152" s="650">
        <v>81.969146657678905</v>
      </c>
      <c r="AD152" s="650">
        <v>61.332929803374256</v>
      </c>
      <c r="AE152" s="650">
        <v>78.769218324489415</v>
      </c>
      <c r="AF152" s="650">
        <v>69.349320787544968</v>
      </c>
      <c r="AG152" s="650">
        <v>88.354230472105328</v>
      </c>
      <c r="AH152" s="650">
        <v>90.693951556396826</v>
      </c>
      <c r="AI152" s="1457">
        <v>73.880091396592292</v>
      </c>
      <c r="AJ152" s="1470"/>
      <c r="AK152" s="1470"/>
      <c r="AL152" s="1470"/>
      <c r="AM152" s="1470"/>
      <c r="AN152" s="1470"/>
      <c r="AO152" s="1470"/>
      <c r="AP152" s="1470"/>
      <c r="AQ152" s="1470"/>
      <c r="AR152" s="1470"/>
      <c r="AS152" s="1470"/>
      <c r="AT152" s="1470"/>
      <c r="AU152" s="1470"/>
      <c r="AV152" s="1470"/>
      <c r="AW152" s="1470"/>
      <c r="AX152" s="1470"/>
      <c r="AY152" s="1470"/>
      <c r="AZ152" s="215"/>
      <c r="BA152" s="1764"/>
      <c r="BB152" s="235" t="s">
        <v>48</v>
      </c>
      <c r="BC152" s="1046" t="s">
        <v>35</v>
      </c>
      <c r="BD152" s="1065" t="s">
        <v>35</v>
      </c>
      <c r="BE152" s="1065" t="s">
        <v>35</v>
      </c>
      <c r="BF152" s="1065" t="s">
        <v>35</v>
      </c>
      <c r="BG152" s="1085" t="s">
        <v>35</v>
      </c>
      <c r="BH152" s="1105" t="s">
        <v>35</v>
      </c>
      <c r="BI152" s="1065" t="s">
        <v>35</v>
      </c>
      <c r="BJ152" s="1065" t="s">
        <v>35</v>
      </c>
      <c r="BK152" s="1065" t="s">
        <v>35</v>
      </c>
      <c r="BL152" s="1085" t="s">
        <v>35</v>
      </c>
      <c r="BM152" s="1105" t="s">
        <v>35</v>
      </c>
      <c r="BN152" s="1065" t="s">
        <v>35</v>
      </c>
      <c r="BO152" s="1065" t="s">
        <v>35</v>
      </c>
      <c r="BP152" s="1065" t="s">
        <v>35</v>
      </c>
      <c r="BQ152" s="1085" t="s">
        <v>35</v>
      </c>
      <c r="BR152" s="1105" t="s">
        <v>35</v>
      </c>
      <c r="BS152" s="1065" t="s">
        <v>35</v>
      </c>
      <c r="BT152" s="1065" t="s">
        <v>35</v>
      </c>
      <c r="BU152" s="1065" t="s">
        <v>35</v>
      </c>
      <c r="BV152" s="1065" t="s">
        <v>35</v>
      </c>
      <c r="BW152" s="1065" t="s">
        <v>35</v>
      </c>
      <c r="BX152" s="1065" t="s">
        <v>35</v>
      </c>
      <c r="BY152" s="1123" t="s">
        <v>35</v>
      </c>
      <c r="BZ152" s="1123" t="s">
        <v>35</v>
      </c>
      <c r="CA152" s="1123" t="s">
        <v>35</v>
      </c>
      <c r="CB152" s="1123" t="s">
        <v>35</v>
      </c>
      <c r="CC152" s="1123" t="s">
        <v>35</v>
      </c>
      <c r="CD152" s="1123" t="s">
        <v>35</v>
      </c>
      <c r="CE152" s="1123" t="s">
        <v>35</v>
      </c>
      <c r="CF152" s="1123" t="s">
        <v>35</v>
      </c>
      <c r="CG152" s="1123" t="s">
        <v>35</v>
      </c>
      <c r="CH152" s="1123" t="s">
        <v>35</v>
      </c>
      <c r="CI152" s="1123" t="s">
        <v>35</v>
      </c>
      <c r="CJ152" s="1491"/>
      <c r="CK152" s="1491"/>
      <c r="CL152" s="1491"/>
      <c r="CM152" s="1491"/>
      <c r="CN152" s="1491"/>
      <c r="CO152" s="1491"/>
      <c r="CP152" s="1491"/>
      <c r="CQ152" s="1491"/>
      <c r="CR152" s="1491"/>
      <c r="CS152" s="1491"/>
      <c r="CT152" s="1491"/>
      <c r="CU152" s="1491"/>
      <c r="CV152" s="1491"/>
      <c r="CW152" s="1491"/>
      <c r="CX152" s="1491"/>
      <c r="CY152" s="1491"/>
      <c r="CZ152" s="1491"/>
    </row>
    <row r="153" s="398" customFormat="true" ht="15" customHeight="true" x14ac:dyDescent="0.2">
      <c r="A153" s="1858" t="s">
        <v>62</v>
      </c>
      <c r="B153" s="1374" t="s">
        <v>179</v>
      </c>
      <c r="C153" s="1287">
        <v>0</v>
      </c>
      <c r="D153" s="1288">
        <v>6.0905260578297836E-2</v>
      </c>
      <c r="E153" s="1288">
        <v>0.14163845258564245</v>
      </c>
      <c r="F153" s="1288">
        <v>0.52686286596861065</v>
      </c>
      <c r="G153" s="1289">
        <v>3.4910941437872154</v>
      </c>
      <c r="H153" s="1290">
        <v>0.18831319431938195</v>
      </c>
      <c r="I153" s="1288">
        <v>0.64903937652536614</v>
      </c>
      <c r="J153" s="1288">
        <v>1.3419940238376387</v>
      </c>
      <c r="K153" s="1288">
        <v>3.6916307804972939</v>
      </c>
      <c r="L153" s="1291">
        <v>6.3655514164622247</v>
      </c>
      <c r="M153" s="1292">
        <v>0</v>
      </c>
      <c r="N153" s="1288">
        <v>0</v>
      </c>
      <c r="O153" s="1288">
        <v>6.4280041941928739E-2</v>
      </c>
      <c r="P153" s="1288">
        <v>7.8500801255603533E-2</v>
      </c>
      <c r="Q153" s="1289">
        <v>0.50753555943061102</v>
      </c>
      <c r="R153" s="1290">
        <v>0</v>
      </c>
      <c r="S153" s="1288">
        <v>1.9582052663644833</v>
      </c>
      <c r="T153" s="1288">
        <v>0.1162129372106406</v>
      </c>
      <c r="U153" s="1288">
        <v>0</v>
      </c>
      <c r="V153" s="1288">
        <v>0.83278562754998298</v>
      </c>
      <c r="W153" s="1288">
        <v>0</v>
      </c>
      <c r="X153" s="1288">
        <v>2.8452571374276361</v>
      </c>
      <c r="Y153" s="1288">
        <v>0</v>
      </c>
      <c r="Z153" s="1288">
        <v>0</v>
      </c>
      <c r="AA153" s="1288">
        <v>0</v>
      </c>
      <c r="AB153" s="1288">
        <v>1.0431204146553485</v>
      </c>
      <c r="AC153" s="1288">
        <v>0.45120779380168075</v>
      </c>
      <c r="AD153" s="1288">
        <v>0.46938364615939238</v>
      </c>
      <c r="AE153" s="1288">
        <v>0.57761171641623343</v>
      </c>
      <c r="AF153" s="1288">
        <v>0.81998536735143657</v>
      </c>
      <c r="AG153" s="1288">
        <v>0</v>
      </c>
      <c r="AH153" s="1288">
        <v>0.28381219790415452</v>
      </c>
      <c r="AI153" s="1539">
        <v>2.4765032398567581</v>
      </c>
      <c r="AJ153" s="557"/>
      <c r="AK153" s="557"/>
      <c r="AL153" s="557"/>
      <c r="AM153" s="557"/>
      <c r="AN153" s="557"/>
      <c r="AO153" s="557"/>
      <c r="AP153" s="557"/>
      <c r="AQ153" s="557"/>
      <c r="AR153" s="557"/>
      <c r="AS153" s="557"/>
      <c r="AT153" s="557"/>
      <c r="AU153" s="557"/>
      <c r="AV153" s="557"/>
      <c r="AW153" s="557"/>
      <c r="AX153" s="557"/>
      <c r="AY153" s="557"/>
      <c r="AZ153" s="216"/>
      <c r="BA153" s="1920" t="s">
        <v>62</v>
      </c>
      <c r="BB153" s="234" t="s">
        <v>179</v>
      </c>
      <c r="BC153" s="338">
        <v>0</v>
      </c>
      <c r="BD153" s="304">
        <v>12.042339578413687</v>
      </c>
      <c r="BE153" s="304">
        <v>28.017269567655568</v>
      </c>
      <c r="BF153" s="304">
        <v>104.14295146415016</v>
      </c>
      <c r="BG153" s="339">
        <v>690.62675216675984</v>
      </c>
      <c r="BH153" s="350">
        <v>11.481769138615066</v>
      </c>
      <c r="BI153" s="304">
        <v>39.548054486484368</v>
      </c>
      <c r="BJ153" s="304">
        <v>81.763057058172848</v>
      </c>
      <c r="BK153" s="304">
        <v>225.12637892249583</v>
      </c>
      <c r="BL153" s="339">
        <v>387.95277497994726</v>
      </c>
      <c r="BM153" s="350">
        <v>0</v>
      </c>
      <c r="BN153" s="304">
        <v>0</v>
      </c>
      <c r="BO153" s="304">
        <v>8.8012458635738078</v>
      </c>
      <c r="BP153" s="304">
        <v>10.737783137419374</v>
      </c>
      <c r="BQ153" s="339">
        <v>69.418249190270672</v>
      </c>
      <c r="BR153" s="350">
        <v>0</v>
      </c>
      <c r="BS153" s="304">
        <v>32.241092306366511</v>
      </c>
      <c r="BT153" s="304">
        <v>3.6699328100185489</v>
      </c>
      <c r="BU153" s="304">
        <v>0</v>
      </c>
      <c r="BV153" s="304">
        <v>135.49698436913835</v>
      </c>
      <c r="BW153" s="304">
        <v>0</v>
      </c>
      <c r="BX153" s="304">
        <v>393.48853163075205</v>
      </c>
      <c r="BY153" s="305">
        <v>0</v>
      </c>
      <c r="BZ153" s="305">
        <v>0</v>
      </c>
      <c r="CA153" s="305">
        <v>0</v>
      </c>
      <c r="CB153" s="305">
        <v>25.965439943547857</v>
      </c>
      <c r="CC153" s="305">
        <v>16.763268899051603</v>
      </c>
      <c r="CD153" s="305">
        <v>17.662323947834647</v>
      </c>
      <c r="CE153" s="305">
        <v>44.548015180857789</v>
      </c>
      <c r="CF153" s="305">
        <v>24.457941271705188</v>
      </c>
      <c r="CG153" s="305">
        <v>0</v>
      </c>
      <c r="CH153" s="305">
        <v>16.303595909720855</v>
      </c>
      <c r="CI153" s="305">
        <v>124.232186507986</v>
      </c>
      <c r="CJ153" s="1492"/>
      <c r="CK153" s="1492"/>
      <c r="CL153" s="1492"/>
      <c r="CM153" s="1492"/>
      <c r="CN153" s="1492"/>
      <c r="CO153" s="1492"/>
      <c r="CP153" s="1492"/>
      <c r="CQ153" s="1492"/>
      <c r="CR153" s="1492"/>
      <c r="CS153" s="1492"/>
      <c r="CT153" s="1492"/>
      <c r="CU153" s="1492"/>
      <c r="CV153" s="1492"/>
      <c r="CW153" s="1492"/>
      <c r="CX153" s="1492"/>
      <c r="CY153" s="1492"/>
      <c r="CZ153" s="1492"/>
    </row>
    <row r="154" s="398" customFormat="true" ht="15" customHeight="true" x14ac:dyDescent="0.2">
      <c r="A154" s="1859"/>
      <c r="B154" s="1373" t="s">
        <v>180</v>
      </c>
      <c r="C154" s="1287">
        <v>0</v>
      </c>
      <c r="D154" s="1288">
        <v>9.5763028267824166E-2</v>
      </c>
      <c r="E154" s="1288">
        <v>0.64160049242766914</v>
      </c>
      <c r="F154" s="1288">
        <v>2.6152180319847762</v>
      </c>
      <c r="G154" s="1289">
        <v>21.041954324628961</v>
      </c>
      <c r="H154" s="1290">
        <v>0.6263756421269675</v>
      </c>
      <c r="I154" s="1288">
        <v>3.7445402758517217</v>
      </c>
      <c r="J154" s="1288">
        <v>5.6501119878059658</v>
      </c>
      <c r="K154" s="1288">
        <v>14.205416138304699</v>
      </c>
      <c r="L154" s="1291">
        <v>45.667763264068213</v>
      </c>
      <c r="M154" s="1292">
        <v>0</v>
      </c>
      <c r="N154" s="1288">
        <v>0</v>
      </c>
      <c r="O154" s="1288">
        <v>0.13828845777671914</v>
      </c>
      <c r="P154" s="1288">
        <v>0.27945235719544592</v>
      </c>
      <c r="Q154" s="1289">
        <v>3.7150039986565369</v>
      </c>
      <c r="R154" s="1290">
        <v>2.1190958969604705</v>
      </c>
      <c r="S154" s="1288">
        <v>0.26942009451554821</v>
      </c>
      <c r="T154" s="1288">
        <v>0.98469381793438349</v>
      </c>
      <c r="U154" s="1288">
        <v>0.12834706854311417</v>
      </c>
      <c r="V154" s="1288">
        <v>3.1908136218711172</v>
      </c>
      <c r="W154" s="1288">
        <v>8.0639640425425476</v>
      </c>
      <c r="X154" s="1288">
        <v>15.965529535426834</v>
      </c>
      <c r="Y154" s="1288">
        <v>0.36397118877805124</v>
      </c>
      <c r="Z154" s="1288">
        <v>3.557123482731031</v>
      </c>
      <c r="AA154" s="1288">
        <v>9.8386817461875271</v>
      </c>
      <c r="AB154" s="1288">
        <v>11.474867716561409</v>
      </c>
      <c r="AC154" s="1288">
        <v>2.9495633849891703</v>
      </c>
      <c r="AD154" s="1288">
        <v>3.2462256324822643</v>
      </c>
      <c r="AE154" s="1288">
        <v>3.5426635619083102</v>
      </c>
      <c r="AF154" s="1288">
        <v>1.0764992170075944</v>
      </c>
      <c r="AG154" s="1288">
        <v>3.1786420214279314</v>
      </c>
      <c r="AH154" s="1288">
        <v>9.5771184719091851E-2</v>
      </c>
      <c r="AI154" s="1539">
        <v>4.8669458099607095</v>
      </c>
      <c r="AJ154" s="557"/>
      <c r="AK154" s="557"/>
      <c r="AL154" s="557"/>
      <c r="AM154" s="557"/>
      <c r="AN154" s="557"/>
      <c r="AO154" s="557"/>
      <c r="AP154" s="557"/>
      <c r="AQ154" s="557"/>
      <c r="AR154" s="557"/>
      <c r="AS154" s="557"/>
      <c r="AT154" s="557"/>
      <c r="AU154" s="557"/>
      <c r="AV154" s="557"/>
      <c r="AW154" s="557"/>
      <c r="AX154" s="557"/>
      <c r="AY154" s="557"/>
      <c r="AZ154" s="216"/>
      <c r="BA154" s="1920"/>
      <c r="BB154" s="159" t="s">
        <v>180</v>
      </c>
      <c r="BC154" s="340">
        <v>0</v>
      </c>
      <c r="BD154" s="306">
        <v>18.934504088950362</v>
      </c>
      <c r="BE154" s="306">
        <v>126.91393913822479</v>
      </c>
      <c r="BF154" s="306">
        <v>516.94006574641992</v>
      </c>
      <c r="BG154" s="341">
        <v>4162.6309620785605</v>
      </c>
      <c r="BH154" s="351">
        <v>38.191166279915791</v>
      </c>
      <c r="BI154" s="306">
        <v>228.16686970367718</v>
      </c>
      <c r="BJ154" s="306">
        <v>344.24179291273589</v>
      </c>
      <c r="BK154" s="306">
        <v>866.28758032863789</v>
      </c>
      <c r="BL154" s="341">
        <v>2783.2522787584489</v>
      </c>
      <c r="BM154" s="351">
        <v>0</v>
      </c>
      <c r="BN154" s="306">
        <v>0</v>
      </c>
      <c r="BO154" s="306">
        <v>18.934504088950362</v>
      </c>
      <c r="BP154" s="306">
        <v>38.225072366266573</v>
      </c>
      <c r="BQ154" s="341">
        <v>508.12020661352176</v>
      </c>
      <c r="BR154" s="351">
        <v>86.758286753838064</v>
      </c>
      <c r="BS154" s="306">
        <v>4.4358976485608981</v>
      </c>
      <c r="BT154" s="306">
        <v>31.096022843908848</v>
      </c>
      <c r="BU154" s="306">
        <v>6.4236874610423813</v>
      </c>
      <c r="BV154" s="306">
        <v>519.15596180429463</v>
      </c>
      <c r="BW154" s="306">
        <v>332.03116994540324</v>
      </c>
      <c r="BX154" s="306">
        <v>2207.9736453212868</v>
      </c>
      <c r="BY154" s="307">
        <v>28.300779452577558</v>
      </c>
      <c r="BZ154" s="307">
        <v>226.19743575227844</v>
      </c>
      <c r="CA154" s="307">
        <v>214.5948100354174</v>
      </c>
      <c r="CB154" s="307">
        <v>285.63335964714616</v>
      </c>
      <c r="CC154" s="307">
        <v>109.58215890016868</v>
      </c>
      <c r="CD154" s="307">
        <v>122.15144093281036</v>
      </c>
      <c r="CE154" s="307">
        <v>273.22615807681655</v>
      </c>
      <c r="CF154" s="307">
        <v>32.109054230627585</v>
      </c>
      <c r="CG154" s="307">
        <v>96.100830054359719</v>
      </c>
      <c r="CH154" s="307">
        <v>5.5015771238366851</v>
      </c>
      <c r="CI154" s="307">
        <v>244.14719506778115</v>
      </c>
      <c r="CJ154" s="1492"/>
      <c r="CK154" s="1492"/>
      <c r="CL154" s="1492"/>
      <c r="CM154" s="1492"/>
      <c r="CN154" s="1492"/>
      <c r="CO154" s="1492"/>
      <c r="CP154" s="1492"/>
      <c r="CQ154" s="1492"/>
      <c r="CR154" s="1492"/>
      <c r="CS154" s="1492"/>
      <c r="CT154" s="1492"/>
      <c r="CU154" s="1492"/>
      <c r="CV154" s="1492"/>
      <c r="CW154" s="1492"/>
      <c r="CX154" s="1492"/>
      <c r="CY154" s="1492"/>
      <c r="CZ154" s="1492"/>
    </row>
    <row r="155" s="398" customFormat="true" ht="15" customHeight="true" x14ac:dyDescent="0.2">
      <c r="A155" s="1859"/>
      <c r="B155" s="1373" t="s">
        <v>181</v>
      </c>
      <c r="C155" s="1287">
        <v>7.6907042199631875E-2</v>
      </c>
      <c r="D155" s="1288">
        <v>0.20341291211326396</v>
      </c>
      <c r="E155" s="1288">
        <v>0.59403798986081124</v>
      </c>
      <c r="F155" s="1288">
        <v>1.8868080551369275</v>
      </c>
      <c r="G155" s="1289">
        <v>6.8511288212397448</v>
      </c>
      <c r="H155" s="1290">
        <v>0.69507594703325537</v>
      </c>
      <c r="I155" s="1288">
        <v>2.414535210446656</v>
      </c>
      <c r="J155" s="1288">
        <v>4.228958249286654</v>
      </c>
      <c r="K155" s="1288">
        <v>7.3475731873498455</v>
      </c>
      <c r="L155" s="1291">
        <v>8.1587890517768198</v>
      </c>
      <c r="M155" s="1292">
        <v>0.11117365359926004</v>
      </c>
      <c r="N155" s="1288">
        <v>0.21053906347798043</v>
      </c>
      <c r="O155" s="1288">
        <v>8.3462852977934071E-2</v>
      </c>
      <c r="P155" s="1288">
        <v>0.43215973561170756</v>
      </c>
      <c r="Q155" s="1289">
        <v>2.882079061509339</v>
      </c>
      <c r="R155" s="1290">
        <v>3.5718121581319804</v>
      </c>
      <c r="S155" s="1288">
        <v>1.6533556090800761</v>
      </c>
      <c r="T155" s="1288">
        <v>0.65479299158792981</v>
      </c>
      <c r="U155" s="1288">
        <v>0.75608864005760545</v>
      </c>
      <c r="V155" s="1288">
        <v>2.2522033272770181</v>
      </c>
      <c r="W155" s="1288">
        <v>1.9869387568367955</v>
      </c>
      <c r="X155" s="1288">
        <v>2.1259396771940686</v>
      </c>
      <c r="Y155" s="1288">
        <v>0.6807765876608971</v>
      </c>
      <c r="Z155" s="1288">
        <v>2.1691995880726584</v>
      </c>
      <c r="AA155" s="1288">
        <v>2.5029714836825216</v>
      </c>
      <c r="AB155" s="1288">
        <v>4.0712107028246667</v>
      </c>
      <c r="AC155" s="1288">
        <v>1.6136965699369972</v>
      </c>
      <c r="AD155" s="1288">
        <v>1.9398535957230612</v>
      </c>
      <c r="AE155" s="1288">
        <v>1.9920373579543362</v>
      </c>
      <c r="AF155" s="1288">
        <v>3.2982523739678777</v>
      </c>
      <c r="AG155" s="1288">
        <v>1.9733084261684914</v>
      </c>
      <c r="AH155" s="1288">
        <v>0.65839917623179589</v>
      </c>
      <c r="AI155" s="1539">
        <v>1.9483300390360427</v>
      </c>
      <c r="AJ155" s="557"/>
      <c r="AK155" s="557"/>
      <c r="AL155" s="557"/>
      <c r="AM155" s="557"/>
      <c r="AN155" s="557"/>
      <c r="AO155" s="557"/>
      <c r="AP155" s="557"/>
      <c r="AQ155" s="557"/>
      <c r="AR155" s="557"/>
      <c r="AS155" s="557"/>
      <c r="AT155" s="557"/>
      <c r="AU155" s="557"/>
      <c r="AV155" s="557"/>
      <c r="AW155" s="557"/>
      <c r="AX155" s="557"/>
      <c r="AY155" s="557"/>
      <c r="AZ155" s="216"/>
      <c r="BA155" s="1920"/>
      <c r="BB155" s="159" t="s">
        <v>181</v>
      </c>
      <c r="BC155" s="340">
        <v>15.21303605828092</v>
      </c>
      <c r="BD155" s="306">
        <v>40.219306822484711</v>
      </c>
      <c r="BE155" s="306">
        <v>117.50567865950893</v>
      </c>
      <c r="BF155" s="306">
        <v>372.95807391367663</v>
      </c>
      <c r="BG155" s="341">
        <v>1355.3266258686374</v>
      </c>
      <c r="BH155" s="351">
        <v>42.379938306949882</v>
      </c>
      <c r="BI155" s="306">
        <v>147.12538794408161</v>
      </c>
      <c r="BJ155" s="306">
        <v>257.65580806706242</v>
      </c>
      <c r="BK155" s="306">
        <v>448.07637705124625</v>
      </c>
      <c r="BL155" s="341">
        <v>497.24283821305835</v>
      </c>
      <c r="BM155" s="351">
        <v>15.21303605828092</v>
      </c>
      <c r="BN155" s="306">
        <v>28.791543751052124</v>
      </c>
      <c r="BO155" s="306">
        <v>11.427763071432588</v>
      </c>
      <c r="BP155" s="306">
        <v>59.113250406367868</v>
      </c>
      <c r="BQ155" s="341">
        <v>394.1967784530566</v>
      </c>
      <c r="BR155" s="351">
        <v>146.23420482789038</v>
      </c>
      <c r="BS155" s="306">
        <v>27.221860610437989</v>
      </c>
      <c r="BT155" s="306">
        <v>20.67795842078344</v>
      </c>
      <c r="BU155" s="306">
        <v>37.841745602028382</v>
      </c>
      <c r="BV155" s="306">
        <v>366.44095303369016</v>
      </c>
      <c r="BW155" s="306">
        <v>81.81157512135637</v>
      </c>
      <c r="BX155" s="306">
        <v>294.00958911957906</v>
      </c>
      <c r="BY155" s="307">
        <v>52.93415703740785</v>
      </c>
      <c r="BZ155" s="307">
        <v>137.93937344008572</v>
      </c>
      <c r="CA155" s="307">
        <v>54.593156270457925</v>
      </c>
      <c r="CB155" s="307">
        <v>101.34091473672331</v>
      </c>
      <c r="CC155" s="307">
        <v>59.952044035881073</v>
      </c>
      <c r="CD155" s="307">
        <v>72.994282820407093</v>
      </c>
      <c r="CE155" s="307">
        <v>153.63488644859419</v>
      </c>
      <c r="CF155" s="307">
        <v>98.377929745659671</v>
      </c>
      <c r="CG155" s="307">
        <v>59.659620815955996</v>
      </c>
      <c r="CH155" s="307">
        <v>37.821750424558324</v>
      </c>
      <c r="CI155" s="307">
        <v>97.736718811091592</v>
      </c>
      <c r="CJ155" s="1492"/>
      <c r="CK155" s="1492"/>
      <c r="CL155" s="1492"/>
      <c r="CM155" s="1492"/>
      <c r="CN155" s="1492"/>
      <c r="CO155" s="1492"/>
      <c r="CP155" s="1492"/>
      <c r="CQ155" s="1492"/>
      <c r="CR155" s="1492"/>
      <c r="CS155" s="1492"/>
      <c r="CT155" s="1492"/>
      <c r="CU155" s="1492"/>
      <c r="CV155" s="1492"/>
      <c r="CW155" s="1492"/>
      <c r="CX155" s="1492"/>
      <c r="CY155" s="1492"/>
      <c r="CZ155" s="1492"/>
    </row>
    <row r="156" s="398" customFormat="true" ht="15" customHeight="true" x14ac:dyDescent="0.2">
      <c r="A156" s="1859"/>
      <c r="B156" s="1373" t="s">
        <v>182</v>
      </c>
      <c r="C156" s="1287">
        <v>0</v>
      </c>
      <c r="D156" s="1288">
        <v>0</v>
      </c>
      <c r="E156" s="1288">
        <v>0.18001998694995974</v>
      </c>
      <c r="F156" s="1288">
        <v>0.15493340676934017</v>
      </c>
      <c r="G156" s="1289">
        <v>0.46066864139502373</v>
      </c>
      <c r="H156" s="1290">
        <v>0.51058365233741809</v>
      </c>
      <c r="I156" s="1288">
        <v>0.38592555356289532</v>
      </c>
      <c r="J156" s="1288">
        <v>0.26369540208414038</v>
      </c>
      <c r="K156" s="1288">
        <v>0.54139418516761517</v>
      </c>
      <c r="L156" s="1291">
        <v>0.82036180054297614</v>
      </c>
      <c r="M156" s="1292">
        <v>0</v>
      </c>
      <c r="N156" s="1288">
        <v>0</v>
      </c>
      <c r="O156" s="1288">
        <v>0</v>
      </c>
      <c r="P156" s="1288">
        <v>0</v>
      </c>
      <c r="Q156" s="1289">
        <v>2.6615234052605054E-2</v>
      </c>
      <c r="R156" s="1290">
        <v>0</v>
      </c>
      <c r="S156" s="1288">
        <v>0</v>
      </c>
      <c r="T156" s="1288">
        <v>0</v>
      </c>
      <c r="U156" s="1288">
        <v>0.12580705883354212</v>
      </c>
      <c r="V156" s="1288">
        <v>0</v>
      </c>
      <c r="W156" s="1288">
        <v>0</v>
      </c>
      <c r="X156" s="1288">
        <v>0.47499689663219058</v>
      </c>
      <c r="Y156" s="1288">
        <v>0</v>
      </c>
      <c r="Z156" s="1288">
        <v>0</v>
      </c>
      <c r="AA156" s="1288">
        <v>0.27670418849664491</v>
      </c>
      <c r="AB156" s="1288">
        <v>0.27723714027361829</v>
      </c>
      <c r="AC156" s="1288">
        <v>0</v>
      </c>
      <c r="AD156" s="1288">
        <v>0</v>
      </c>
      <c r="AE156" s="1288">
        <v>0.80788959387334391</v>
      </c>
      <c r="AF156" s="1288">
        <v>0</v>
      </c>
      <c r="AG156" s="1288">
        <v>0</v>
      </c>
      <c r="AH156" s="1288">
        <v>0.12361538573825155</v>
      </c>
      <c r="AI156" s="1539">
        <v>6.0483544561438132E-2</v>
      </c>
      <c r="AJ156" s="557"/>
      <c r="AK156" s="557"/>
      <c r="AL156" s="557"/>
      <c r="AM156" s="557"/>
      <c r="AN156" s="557"/>
      <c r="AO156" s="557"/>
      <c r="AP156" s="557"/>
      <c r="AQ156" s="557"/>
      <c r="AR156" s="557"/>
      <c r="AS156" s="557"/>
      <c r="AT156" s="557"/>
      <c r="AU156" s="557"/>
      <c r="AV156" s="557"/>
      <c r="AW156" s="557"/>
      <c r="AX156" s="557"/>
      <c r="AY156" s="557"/>
      <c r="AZ156" s="216"/>
      <c r="BA156" s="1920"/>
      <c r="BB156" s="159" t="s">
        <v>182</v>
      </c>
      <c r="BC156" s="340">
        <v>0</v>
      </c>
      <c r="BD156" s="306">
        <v>0</v>
      </c>
      <c r="BE156" s="306">
        <v>35.609457812264495</v>
      </c>
      <c r="BF156" s="306">
        <v>30.62508919031718</v>
      </c>
      <c r="BG156" s="341">
        <v>91.131912955685237</v>
      </c>
      <c r="BH156" s="351">
        <v>31.131135783010549</v>
      </c>
      <c r="BI156" s="306">
        <v>23.515683904635214</v>
      </c>
      <c r="BJ156" s="306">
        <v>16.066049344189857</v>
      </c>
      <c r="BK156" s="306">
        <v>33.015791590095546</v>
      </c>
      <c r="BL156" s="341">
        <v>49.99749686808336</v>
      </c>
      <c r="BM156" s="351">
        <v>0</v>
      </c>
      <c r="BN156" s="306">
        <v>0</v>
      </c>
      <c r="BO156" s="306">
        <v>0</v>
      </c>
      <c r="BP156" s="306">
        <v>0</v>
      </c>
      <c r="BQ156" s="341">
        <v>3.6403024682523983</v>
      </c>
      <c r="BR156" s="351">
        <v>0</v>
      </c>
      <c r="BS156" s="306">
        <v>0</v>
      </c>
      <c r="BT156" s="306">
        <v>0</v>
      </c>
      <c r="BU156" s="306">
        <v>6.2965616239857827</v>
      </c>
      <c r="BV156" s="306">
        <v>0</v>
      </c>
      <c r="BW156" s="306">
        <v>0</v>
      </c>
      <c r="BX156" s="306">
        <v>65.690312810863958</v>
      </c>
      <c r="BY156" s="307">
        <v>0</v>
      </c>
      <c r="BZ156" s="307">
        <v>0</v>
      </c>
      <c r="CA156" s="307">
        <v>6.0352884968000122</v>
      </c>
      <c r="CB156" s="307">
        <v>6.9010099071582562</v>
      </c>
      <c r="CC156" s="307">
        <v>0</v>
      </c>
      <c r="CD156" s="307">
        <v>0</v>
      </c>
      <c r="CE156" s="307">
        <v>62.308081483568877</v>
      </c>
      <c r="CF156" s="307">
        <v>0</v>
      </c>
      <c r="CG156" s="307">
        <v>0</v>
      </c>
      <c r="CH156" s="307">
        <v>7.1010876635447886</v>
      </c>
      <c r="CI156" s="307">
        <v>3.034117972345264</v>
      </c>
      <c r="CJ156" s="1492"/>
      <c r="CK156" s="1492"/>
      <c r="CL156" s="1492"/>
      <c r="CM156" s="1492"/>
      <c r="CN156" s="1492"/>
      <c r="CO156" s="1492"/>
      <c r="CP156" s="1492"/>
      <c r="CQ156" s="1492"/>
      <c r="CR156" s="1492"/>
      <c r="CS156" s="1492"/>
      <c r="CT156" s="1492"/>
      <c r="CU156" s="1492"/>
      <c r="CV156" s="1492"/>
      <c r="CW156" s="1492"/>
      <c r="CX156" s="1492"/>
      <c r="CY156" s="1492"/>
      <c r="CZ156" s="1492"/>
    </row>
    <row r="157" s="398" customFormat="true" ht="15" customHeight="true" x14ac:dyDescent="0.2">
      <c r="A157" s="1859"/>
      <c r="B157" s="1373" t="s">
        <v>183</v>
      </c>
      <c r="C157" s="1287">
        <v>3.4861646899874074E-2</v>
      </c>
      <c r="D157" s="1288">
        <v>0</v>
      </c>
      <c r="E157" s="1288">
        <v>4.1781837742286131E-2</v>
      </c>
      <c r="F157" s="1288">
        <v>8.0385395188582662E-2</v>
      </c>
      <c r="G157" s="1289">
        <v>0.19680713506056907</v>
      </c>
      <c r="H157" s="1290">
        <v>0.13555143308066159</v>
      </c>
      <c r="I157" s="1288">
        <v>0</v>
      </c>
      <c r="J157" s="1288">
        <v>0.3524249311723277</v>
      </c>
      <c r="K157" s="1288">
        <v>0.26764464806561045</v>
      </c>
      <c r="L157" s="1291">
        <v>0.27941478438077366</v>
      </c>
      <c r="M157" s="1292">
        <v>5.039456134960902E-2</v>
      </c>
      <c r="N157" s="1288">
        <v>0</v>
      </c>
      <c r="O157" s="1288">
        <v>0</v>
      </c>
      <c r="P157" s="1288">
        <v>0</v>
      </c>
      <c r="Q157" s="1289">
        <v>0</v>
      </c>
      <c r="R157" s="1290">
        <v>0</v>
      </c>
      <c r="S157" s="1288">
        <v>0</v>
      </c>
      <c r="T157" s="1288">
        <v>0</v>
      </c>
      <c r="U157" s="1288">
        <v>0</v>
      </c>
      <c r="V157" s="1288">
        <v>0</v>
      </c>
      <c r="W157" s="1288">
        <v>0</v>
      </c>
      <c r="X157" s="1288">
        <v>0</v>
      </c>
      <c r="Y157" s="1288">
        <v>0</v>
      </c>
      <c r="Z157" s="1288">
        <v>0</v>
      </c>
      <c r="AA157" s="1288">
        <v>0</v>
      </c>
      <c r="AB157" s="1288">
        <v>0</v>
      </c>
      <c r="AC157" s="1288">
        <v>0</v>
      </c>
      <c r="AD157" s="1288">
        <v>0</v>
      </c>
      <c r="AE157" s="1288">
        <v>0.71882954652163011</v>
      </c>
      <c r="AF157" s="1288">
        <v>0.23543438701000949</v>
      </c>
      <c r="AG157" s="1288">
        <v>0</v>
      </c>
      <c r="AH157" s="1288">
        <v>0</v>
      </c>
      <c r="AI157" s="1539">
        <v>0.14994643315568659</v>
      </c>
      <c r="AJ157" s="557"/>
      <c r="AK157" s="557"/>
      <c r="AL157" s="557"/>
      <c r="AM157" s="557"/>
      <c r="AN157" s="557"/>
      <c r="AO157" s="557"/>
      <c r="AP157" s="557"/>
      <c r="AQ157" s="557"/>
      <c r="AR157" s="557"/>
      <c r="AS157" s="557"/>
      <c r="AT157" s="557"/>
      <c r="AU157" s="557"/>
      <c r="AV157" s="557"/>
      <c r="AW157" s="557"/>
      <c r="AX157" s="557"/>
      <c r="AY157" s="557"/>
      <c r="AZ157" s="216"/>
      <c r="BA157" s="1920"/>
      <c r="BB157" s="159" t="s">
        <v>183</v>
      </c>
      <c r="BC157" s="340">
        <v>6.8960068697243457</v>
      </c>
      <c r="BD157" s="306">
        <v>0</v>
      </c>
      <c r="BE157" s="306">
        <v>8.2647966684743217</v>
      </c>
      <c r="BF157" s="306">
        <v>15.88947115139797</v>
      </c>
      <c r="BG157" s="341">
        <v>38.933430864936909</v>
      </c>
      <c r="BH157" s="351">
        <v>8.2647966684743217</v>
      </c>
      <c r="BI157" s="306">
        <v>0</v>
      </c>
      <c r="BJ157" s="306">
        <v>21.472032843904749</v>
      </c>
      <c r="BK157" s="306">
        <v>16.321748852922923</v>
      </c>
      <c r="BL157" s="341">
        <v>17.029120319507211</v>
      </c>
      <c r="BM157" s="351">
        <v>6.8960068697243457</v>
      </c>
      <c r="BN157" s="306">
        <v>0</v>
      </c>
      <c r="BO157" s="306">
        <v>0</v>
      </c>
      <c r="BP157" s="306">
        <v>0</v>
      </c>
      <c r="BQ157" s="341">
        <v>0</v>
      </c>
      <c r="BR157" s="351">
        <v>0</v>
      </c>
      <c r="BS157" s="306">
        <v>0</v>
      </c>
      <c r="BT157" s="306">
        <v>0</v>
      </c>
      <c r="BU157" s="306">
        <v>0</v>
      </c>
      <c r="BV157" s="306">
        <v>0</v>
      </c>
      <c r="BW157" s="306">
        <v>0</v>
      </c>
      <c r="BX157" s="306">
        <v>0</v>
      </c>
      <c r="BY157" s="307">
        <v>0</v>
      </c>
      <c r="BZ157" s="307">
        <v>0</v>
      </c>
      <c r="CA157" s="307">
        <v>0</v>
      </c>
      <c r="CB157" s="307">
        <v>0</v>
      </c>
      <c r="CC157" s="307">
        <v>0</v>
      </c>
      <c r="CD157" s="307">
        <v>0</v>
      </c>
      <c r="CE157" s="307">
        <v>55.439369806375218</v>
      </c>
      <c r="CF157" s="307">
        <v>7.0223697154864047</v>
      </c>
      <c r="CG157" s="307">
        <v>0</v>
      </c>
      <c r="CH157" s="307">
        <v>0</v>
      </c>
      <c r="CI157" s="307">
        <v>7.5219660326719273</v>
      </c>
      <c r="CJ157" s="1492"/>
      <c r="CK157" s="1492"/>
      <c r="CL157" s="1492"/>
      <c r="CM157" s="1492"/>
      <c r="CN157" s="1492"/>
      <c r="CO157" s="1492"/>
      <c r="CP157" s="1492"/>
      <c r="CQ157" s="1492"/>
      <c r="CR157" s="1492"/>
      <c r="CS157" s="1492"/>
      <c r="CT157" s="1492"/>
      <c r="CU157" s="1492"/>
      <c r="CV157" s="1492"/>
      <c r="CW157" s="1492"/>
      <c r="CX157" s="1492"/>
      <c r="CY157" s="1492"/>
      <c r="CZ157" s="1492"/>
    </row>
    <row r="158" s="398" customFormat="true" ht="15" customHeight="true" x14ac:dyDescent="0.2">
      <c r="A158" s="1859"/>
      <c r="B158" s="1373" t="s">
        <v>184</v>
      </c>
      <c r="C158" s="1287">
        <v>5.4649749121445694</v>
      </c>
      <c r="D158" s="1288">
        <v>6.5854727672639823</v>
      </c>
      <c r="E158" s="1288">
        <v>10.991299816140119</v>
      </c>
      <c r="F158" s="1288">
        <v>19.275108960366843</v>
      </c>
      <c r="G158" s="1289">
        <v>16.122048624639184</v>
      </c>
      <c r="H158" s="1290">
        <v>14.373172566763223</v>
      </c>
      <c r="I158" s="1288">
        <v>19.69955175568807</v>
      </c>
      <c r="J158" s="1288">
        <v>23.900192171220251</v>
      </c>
      <c r="K158" s="1288">
        <v>19.820701341984972</v>
      </c>
      <c r="L158" s="1291">
        <v>10.127803315365149</v>
      </c>
      <c r="M158" s="1292">
        <v>4.5397299955279271</v>
      </c>
      <c r="N158" s="1288">
        <v>5.3025242184587515</v>
      </c>
      <c r="O158" s="1288">
        <v>6.6977667758267074</v>
      </c>
      <c r="P158" s="1288">
        <v>12.448388000364426</v>
      </c>
      <c r="Q158" s="1289">
        <v>16.316387298942466</v>
      </c>
      <c r="R158" s="1290">
        <v>1.7180803466620205</v>
      </c>
      <c r="S158" s="1288">
        <v>9.7372175320733021</v>
      </c>
      <c r="T158" s="1288">
        <v>11.875638480524017</v>
      </c>
      <c r="U158" s="1288">
        <v>3.342718810744548</v>
      </c>
      <c r="V158" s="1288">
        <v>13.073642121775791</v>
      </c>
      <c r="W158" s="1288">
        <v>9.7980617816101763</v>
      </c>
      <c r="X158" s="1288">
        <v>16.498424805532942</v>
      </c>
      <c r="Y158" s="1288">
        <v>3.2584763542691095</v>
      </c>
      <c r="Z158" s="1288">
        <v>12.325320324001039</v>
      </c>
      <c r="AA158" s="1288">
        <v>27.892695273975221</v>
      </c>
      <c r="AB158" s="1288">
        <v>31.456687963895437</v>
      </c>
      <c r="AC158" s="1288">
        <v>6.6228810034249106</v>
      </c>
      <c r="AD158" s="1288">
        <v>4.5057260281774898</v>
      </c>
      <c r="AE158" s="1288">
        <v>20.11186792596186</v>
      </c>
      <c r="AF158" s="1288">
        <v>9.3014462843696357</v>
      </c>
      <c r="AG158" s="1288">
        <v>7.7893193008260697</v>
      </c>
      <c r="AH158" s="1288">
        <v>4.3761269338643256</v>
      </c>
      <c r="AI158" s="1539">
        <v>16.184832243447321</v>
      </c>
      <c r="AJ158" s="557"/>
      <c r="AK158" s="557"/>
      <c r="AL158" s="557"/>
      <c r="AM158" s="557"/>
      <c r="AN158" s="557"/>
      <c r="AO158" s="557"/>
      <c r="AP158" s="557"/>
      <c r="AQ158" s="557"/>
      <c r="AR158" s="557"/>
      <c r="AS158" s="557"/>
      <c r="AT158" s="557"/>
      <c r="AU158" s="557"/>
      <c r="AV158" s="557"/>
      <c r="AW158" s="557"/>
      <c r="AX158" s="557"/>
      <c r="AY158" s="557"/>
      <c r="AZ158" s="216"/>
      <c r="BA158" s="1920"/>
      <c r="BB158" s="159" t="s">
        <v>184</v>
      </c>
      <c r="BC158" s="340">
        <v>1081.0305274807968</v>
      </c>
      <c r="BD158" s="306">
        <v>1302.0960520452459</v>
      </c>
      <c r="BE158" s="306">
        <v>2174.1709558816274</v>
      </c>
      <c r="BF158" s="306">
        <v>3810.0364754977522</v>
      </c>
      <c r="BG158" s="341">
        <v>3189.3491327708466</v>
      </c>
      <c r="BH158" s="351">
        <v>876.35627337486665</v>
      </c>
      <c r="BI158" s="306">
        <v>1200.3569804409583</v>
      </c>
      <c r="BJ158" s="306">
        <v>1456.1560942041876</v>
      </c>
      <c r="BK158" s="306">
        <v>1208.7239992684858</v>
      </c>
      <c r="BL158" s="341">
        <v>617.24572524632867</v>
      </c>
      <c r="BM158" s="351">
        <v>621.21801236984356</v>
      </c>
      <c r="BN158" s="306">
        <v>725.12841799895068</v>
      </c>
      <c r="BO158" s="306">
        <v>917.06057354756797</v>
      </c>
      <c r="BP158" s="306">
        <v>1702.7608460088852</v>
      </c>
      <c r="BQ158" s="341">
        <v>2231.6762212161989</v>
      </c>
      <c r="BR158" s="351">
        <v>70.340236888589288</v>
      </c>
      <c r="BS158" s="306">
        <v>160.31952045639727</v>
      </c>
      <c r="BT158" s="306">
        <v>375.0253314792169</v>
      </c>
      <c r="BU158" s="306">
        <v>167.3009064726493</v>
      </c>
      <c r="BV158" s="306">
        <v>2127.1249450275163</v>
      </c>
      <c r="BW158" s="306">
        <v>403.4320960984374</v>
      </c>
      <c r="BX158" s="306">
        <v>2281.6710888980742</v>
      </c>
      <c r="BY158" s="307">
        <v>253.36461647749547</v>
      </c>
      <c r="BZ158" s="307">
        <v>783.76695823165096</v>
      </c>
      <c r="CA158" s="307">
        <v>608.37699583218227</v>
      </c>
      <c r="CB158" s="307">
        <v>783.02248779142292</v>
      </c>
      <c r="CC158" s="307">
        <v>246.05323017897504</v>
      </c>
      <c r="CD158" s="307">
        <v>169.54487737486494</v>
      </c>
      <c r="CE158" s="307">
        <v>1551.1177703250198</v>
      </c>
      <c r="CF158" s="307">
        <v>277.4369348807312</v>
      </c>
      <c r="CG158" s="307">
        <v>235.49680817204981</v>
      </c>
      <c r="CH158" s="307">
        <v>251.38667649324913</v>
      </c>
      <c r="CI158" s="307">
        <v>811.90166259774878</v>
      </c>
      <c r="CJ158" s="1492"/>
      <c r="CK158" s="1492"/>
      <c r="CL158" s="1492"/>
      <c r="CM158" s="1492"/>
      <c r="CN158" s="1492"/>
      <c r="CO158" s="1492"/>
      <c r="CP158" s="1492"/>
      <c r="CQ158" s="1492"/>
      <c r="CR158" s="1492"/>
      <c r="CS158" s="1492"/>
      <c r="CT158" s="1492"/>
      <c r="CU158" s="1492"/>
      <c r="CV158" s="1492"/>
      <c r="CW158" s="1492"/>
      <c r="CX158" s="1492"/>
      <c r="CY158" s="1492"/>
      <c r="CZ158" s="1492"/>
    </row>
    <row r="159" s="398" customFormat="true" ht="15" customHeight="true" x14ac:dyDescent="0.2">
      <c r="A159" s="1859"/>
      <c r="B159" s="1373" t="s">
        <v>185</v>
      </c>
      <c r="C159" s="1287">
        <v>2.0323842864709536</v>
      </c>
      <c r="D159" s="1288">
        <v>4.7622564344987994</v>
      </c>
      <c r="E159" s="1288">
        <v>16.904188314667227</v>
      </c>
      <c r="F159" s="1288">
        <v>37.639161113171653</v>
      </c>
      <c r="G159" s="1289">
        <v>43.419860916347353</v>
      </c>
      <c r="H159" s="1290">
        <v>6.2778314452208415</v>
      </c>
      <c r="I159" s="1288">
        <v>30.418300825889631</v>
      </c>
      <c r="J159" s="1288">
        <v>40.192729893400781</v>
      </c>
      <c r="K159" s="1288">
        <v>45.311147605890255</v>
      </c>
      <c r="L159" s="1291">
        <v>26.189075911466553</v>
      </c>
      <c r="M159" s="1292">
        <v>1.9804132836695816</v>
      </c>
      <c r="N159" s="1288">
        <v>2.4050626971995208</v>
      </c>
      <c r="O159" s="1288">
        <v>10.304154275100599</v>
      </c>
      <c r="P159" s="1288">
        <v>20.774964457283652</v>
      </c>
      <c r="Q159" s="1289">
        <v>49.863741443036517</v>
      </c>
      <c r="R159" s="1290">
        <v>35.364631254391938</v>
      </c>
      <c r="S159" s="1288">
        <v>5.3910478560216983</v>
      </c>
      <c r="T159" s="1288">
        <v>3.2338138295045469</v>
      </c>
      <c r="U159" s="1288">
        <v>8.3496266699421504</v>
      </c>
      <c r="V159" s="1288">
        <v>30.480870450888602</v>
      </c>
      <c r="W159" s="1288">
        <v>11.877717062246397</v>
      </c>
      <c r="X159" s="1288">
        <v>47.406255466522005</v>
      </c>
      <c r="Y159" s="1288">
        <v>7.9488643499339844</v>
      </c>
      <c r="Z159" s="1288">
        <v>11.85274051362912</v>
      </c>
      <c r="AA159" s="1288">
        <v>54.534304736401893</v>
      </c>
      <c r="AB159" s="1288">
        <v>7.5585917889170657</v>
      </c>
      <c r="AC159" s="1288">
        <v>50.301233791777754</v>
      </c>
      <c r="AD159" s="1288">
        <v>16.909942279741362</v>
      </c>
      <c r="AE159" s="1288">
        <v>1.2037072231003214</v>
      </c>
      <c r="AF159" s="1288">
        <v>5.6579256691359134</v>
      </c>
      <c r="AG159" s="1288">
        <v>5.256800997661375</v>
      </c>
      <c r="AH159" s="1288">
        <v>5.6196689757064728</v>
      </c>
      <c r="AI159" s="1539">
        <v>13.116133305011074</v>
      </c>
      <c r="AJ159" s="557"/>
      <c r="AK159" s="557"/>
      <c r="AL159" s="557"/>
      <c r="AM159" s="557"/>
      <c r="AN159" s="557"/>
      <c r="AO159" s="557"/>
      <c r="AP159" s="557"/>
      <c r="AQ159" s="557"/>
      <c r="AR159" s="557"/>
      <c r="AS159" s="557"/>
      <c r="AT159" s="557"/>
      <c r="AU159" s="557"/>
      <c r="AV159" s="557"/>
      <c r="AW159" s="557"/>
      <c r="AX159" s="557"/>
      <c r="AY159" s="557"/>
      <c r="AZ159" s="216"/>
      <c r="BA159" s="1920"/>
      <c r="BB159" s="159" t="s">
        <v>185</v>
      </c>
      <c r="BC159" s="340">
        <v>402.02736381550966</v>
      </c>
      <c r="BD159" s="306">
        <v>941.60518482626799</v>
      </c>
      <c r="BE159" s="306">
        <v>3343.7897138001745</v>
      </c>
      <c r="BF159" s="306">
        <v>7439.9878643068005</v>
      </c>
      <c r="BG159" s="341">
        <v>8589.5470844160445</v>
      </c>
      <c r="BH159" s="351">
        <v>382.76984045480157</v>
      </c>
      <c r="BI159" s="306">
        <v>1853.4847991638608</v>
      </c>
      <c r="BJ159" s="306">
        <v>2448.8040998872948</v>
      </c>
      <c r="BK159" s="306">
        <v>2763.2055294442703</v>
      </c>
      <c r="BL159" s="341">
        <v>1596.1106916422682</v>
      </c>
      <c r="BM159" s="351">
        <v>271.00034692899931</v>
      </c>
      <c r="BN159" s="306">
        <v>328.89605722828526</v>
      </c>
      <c r="BO159" s="306">
        <v>1410.8484134668931</v>
      </c>
      <c r="BP159" s="306">
        <v>2841.7170202321163</v>
      </c>
      <c r="BQ159" s="341">
        <v>6820.1204127159826</v>
      </c>
      <c r="BR159" s="351">
        <v>1447.8697371426758</v>
      </c>
      <c r="BS159" s="306">
        <v>88.761517773225492</v>
      </c>
      <c r="BT159" s="306">
        <v>102.12184425628499</v>
      </c>
      <c r="BU159" s="306">
        <v>417.89339447262336</v>
      </c>
      <c r="BV159" s="306">
        <v>4959.3387426632808</v>
      </c>
      <c r="BW159" s="306">
        <v>489.06124477393968</v>
      </c>
      <c r="BX159" s="306">
        <v>6556.1096774890284</v>
      </c>
      <c r="BY159" s="307">
        <v>618.06830815698845</v>
      </c>
      <c r="BZ159" s="307">
        <v>753.71561426977223</v>
      </c>
      <c r="CA159" s="307">
        <v>1189.4661365438042</v>
      </c>
      <c r="CB159" s="307">
        <v>188.14909419423631</v>
      </c>
      <c r="CC159" s="307">
        <v>1868.7910971153321</v>
      </c>
      <c r="CD159" s="307">
        <v>636.3001372709864</v>
      </c>
      <c r="CE159" s="307">
        <v>92.835318474288229</v>
      </c>
      <c r="CF159" s="307">
        <v>168.76058920706421</v>
      </c>
      <c r="CG159" s="307">
        <v>158.93042874922503</v>
      </c>
      <c r="CH159" s="307">
        <v>322.82196749434382</v>
      </c>
      <c r="CI159" s="307">
        <v>657.96236111768235</v>
      </c>
      <c r="CJ159" s="1492"/>
      <c r="CK159" s="1492"/>
      <c r="CL159" s="1492"/>
      <c r="CM159" s="1492"/>
      <c r="CN159" s="1492"/>
      <c r="CO159" s="1492"/>
      <c r="CP159" s="1492"/>
      <c r="CQ159" s="1492"/>
      <c r="CR159" s="1492"/>
      <c r="CS159" s="1492"/>
      <c r="CT159" s="1492"/>
      <c r="CU159" s="1492"/>
      <c r="CV159" s="1492"/>
      <c r="CW159" s="1492"/>
      <c r="CX159" s="1492"/>
      <c r="CY159" s="1492"/>
      <c r="CZ159" s="1492"/>
    </row>
    <row r="160" s="398" customFormat="true" ht="15" customHeight="true" x14ac:dyDescent="0.2">
      <c r="A160" s="1859"/>
      <c r="B160" s="1373" t="s">
        <v>186</v>
      </c>
      <c r="C160" s="1287">
        <v>35.300742284979314</v>
      </c>
      <c r="D160" s="1288">
        <v>37.420531954509059</v>
      </c>
      <c r="E160" s="1288">
        <v>34.634225539777987</v>
      </c>
      <c r="F160" s="1288">
        <v>24.012684028754965</v>
      </c>
      <c r="G160" s="1289">
        <v>6.854707887464782</v>
      </c>
      <c r="H160" s="1290">
        <v>53.203750301056949</v>
      </c>
      <c r="I160" s="1288">
        <v>35.755526350403976</v>
      </c>
      <c r="J160" s="1288">
        <v>20.11842692376165</v>
      </c>
      <c r="K160" s="1288">
        <v>7.4535960501478762</v>
      </c>
      <c r="L160" s="1291">
        <v>1.3975456423207753</v>
      </c>
      <c r="M160" s="1292">
        <v>35.056091275363052</v>
      </c>
      <c r="N160" s="1288">
        <v>35.2057086583103</v>
      </c>
      <c r="O160" s="1288">
        <v>34.098900384857913</v>
      </c>
      <c r="P160" s="1288">
        <v>27.673365425746088</v>
      </c>
      <c r="Q160" s="1289">
        <v>15.218093561705452</v>
      </c>
      <c r="R160" s="1290">
        <v>44.990070119504331</v>
      </c>
      <c r="S160" s="1288">
        <v>35.151134449984831</v>
      </c>
      <c r="T160" s="1288">
        <v>55.421042186266277</v>
      </c>
      <c r="U160" s="1288">
        <v>43.762526209969707</v>
      </c>
      <c r="V160" s="1288">
        <v>13.99393277150191</v>
      </c>
      <c r="W160" s="1288">
        <v>20.4421035574989</v>
      </c>
      <c r="X160" s="1288">
        <v>10.39052200896948</v>
      </c>
      <c r="Y160" s="1288">
        <v>40.11451909390081</v>
      </c>
      <c r="Z160" s="1288">
        <v>22.341853633040966</v>
      </c>
      <c r="AA160" s="1288">
        <v>0.94698957145551277</v>
      </c>
      <c r="AB160" s="1288">
        <v>6.5622449135862677</v>
      </c>
      <c r="AC160" s="1288">
        <v>26.578667642112052</v>
      </c>
      <c r="AD160" s="1288">
        <v>33.102498218212851</v>
      </c>
      <c r="AE160" s="1288">
        <v>28.709831554356612</v>
      </c>
      <c r="AF160" s="1288">
        <v>37.525492724188908</v>
      </c>
      <c r="AG160" s="1288">
        <v>48.639857548272786</v>
      </c>
      <c r="AH160" s="1288">
        <v>67.160604198516097</v>
      </c>
      <c r="AI160" s="1539">
        <v>15.938359515846884</v>
      </c>
      <c r="AJ160" s="557"/>
      <c r="AK160" s="557"/>
      <c r="AL160" s="557"/>
      <c r="AM160" s="557"/>
      <c r="AN160" s="557"/>
      <c r="AO160" s="557"/>
      <c r="AP160" s="557"/>
      <c r="AQ160" s="557"/>
      <c r="AR160" s="557"/>
      <c r="AS160" s="557"/>
      <c r="AT160" s="557"/>
      <c r="AU160" s="557"/>
      <c r="AV160" s="557"/>
      <c r="AW160" s="557"/>
      <c r="AX160" s="557"/>
      <c r="AY160" s="557"/>
      <c r="AZ160" s="216"/>
      <c r="BA160" s="1920"/>
      <c r="BB160" s="159" t="s">
        <v>186</v>
      </c>
      <c r="BC160" s="340">
        <v>6982.8646363940243</v>
      </c>
      <c r="BD160" s="306">
        <v>7398.8806339932198</v>
      </c>
      <c r="BE160" s="306">
        <v>6850.9392435518857</v>
      </c>
      <c r="BF160" s="306">
        <v>4746.4946741560479</v>
      </c>
      <c r="BG160" s="341">
        <v>1356.0346557243165</v>
      </c>
      <c r="BH160" s="351">
        <v>3243.9212795105996</v>
      </c>
      <c r="BI160" s="306">
        <v>2178.6990981485374</v>
      </c>
      <c r="BJ160" s="306">
        <v>1225.7462099452825</v>
      </c>
      <c r="BK160" s="306">
        <v>454.54195950082743</v>
      </c>
      <c r="BL160" s="341">
        <v>85.174350912839756</v>
      </c>
      <c r="BM160" s="351">
        <v>4797.0860304444914</v>
      </c>
      <c r="BN160" s="306">
        <v>4814.4353089541846</v>
      </c>
      <c r="BO160" s="306">
        <v>4668.8333874419541</v>
      </c>
      <c r="BP160" s="306">
        <v>3785.3192817316567</v>
      </c>
      <c r="BQ160" s="341">
        <v>2081.4569372291498</v>
      </c>
      <c r="BR160" s="351">
        <v>1841.9465632026795</v>
      </c>
      <c r="BS160" s="306">
        <v>578.74983278924344</v>
      </c>
      <c r="BT160" s="306">
        <v>1750.1622966137193</v>
      </c>
      <c r="BU160" s="306">
        <v>2190.2860273282254</v>
      </c>
      <c r="BV160" s="306">
        <v>2276.859286802669</v>
      </c>
      <c r="BW160" s="306">
        <v>841.69715099590076</v>
      </c>
      <c r="BX160" s="306">
        <v>1436.9707378654794</v>
      </c>
      <c r="BY160" s="307">
        <v>3119.126438370331</v>
      </c>
      <c r="BZ160" s="307">
        <v>1420.7181803726889</v>
      </c>
      <c r="CA160" s="307">
        <v>20.655109336244575</v>
      </c>
      <c r="CB160" s="307">
        <v>163.34794507389137</v>
      </c>
      <c r="CC160" s="307">
        <v>987.45048020840841</v>
      </c>
      <c r="CD160" s="307">
        <v>1245.6059170288063</v>
      </c>
      <c r="CE160" s="307">
        <v>2214.2314215138099</v>
      </c>
      <c r="CF160" s="307">
        <v>1119.2837503972864</v>
      </c>
      <c r="CG160" s="307">
        <v>1470.5432862851899</v>
      </c>
      <c r="CH160" s="307">
        <v>3858.041902325439</v>
      </c>
      <c r="CI160" s="307">
        <v>799.53751730950728</v>
      </c>
      <c r="CJ160" s="1492"/>
      <c r="CK160" s="1492"/>
      <c r="CL160" s="1492"/>
      <c r="CM160" s="1492"/>
      <c r="CN160" s="1492"/>
      <c r="CO160" s="1492"/>
      <c r="CP160" s="1492"/>
      <c r="CQ160" s="1492"/>
      <c r="CR160" s="1492"/>
      <c r="CS160" s="1492"/>
      <c r="CT160" s="1492"/>
      <c r="CU160" s="1492"/>
      <c r="CV160" s="1492"/>
      <c r="CW160" s="1492"/>
      <c r="CX160" s="1492"/>
      <c r="CY160" s="1492"/>
      <c r="CZ160" s="1492"/>
    </row>
    <row r="161" s="398" customFormat="true" ht="15" customHeight="true" x14ac:dyDescent="0.2">
      <c r="A161" s="1859"/>
      <c r="B161" s="1373" t="s">
        <v>187</v>
      </c>
      <c r="C161" s="1287">
        <v>0.64133878864093907</v>
      </c>
      <c r="D161" s="1288">
        <v>0.35059255079480711</v>
      </c>
      <c r="E161" s="1288">
        <v>0.19640858885306031</v>
      </c>
      <c r="F161" s="1288">
        <v>0.17585321793560385</v>
      </c>
      <c r="G161" s="1289">
        <v>0.37879871454794706</v>
      </c>
      <c r="H161" s="1290">
        <v>0.17244913911457591</v>
      </c>
      <c r="I161" s="1288">
        <v>0.20860312058365296</v>
      </c>
      <c r="J161" s="1288">
        <v>0.15628828864565422</v>
      </c>
      <c r="K161" s="1288">
        <v>0.6641842690308023</v>
      </c>
      <c r="L161" s="1291">
        <v>0.25905061820559183</v>
      </c>
      <c r="M161" s="1292">
        <v>0.80175740426985231</v>
      </c>
      <c r="N161" s="1288">
        <v>0.38924319452084088</v>
      </c>
      <c r="O161" s="1288">
        <v>0.36319863339033182</v>
      </c>
      <c r="P161" s="1288">
        <v>4.5668421443501167E-2</v>
      </c>
      <c r="Q161" s="1289">
        <v>0.26886015632785365</v>
      </c>
      <c r="R161" s="1290">
        <v>0</v>
      </c>
      <c r="S161" s="1288">
        <v>0</v>
      </c>
      <c r="T161" s="1288">
        <v>0.13139802870369832</v>
      </c>
      <c r="U161" s="1288">
        <v>0</v>
      </c>
      <c r="V161" s="1288">
        <v>0</v>
      </c>
      <c r="W161" s="1288">
        <v>2.2590005544253704</v>
      </c>
      <c r="X161" s="1288">
        <v>6.9119155178751779E-2</v>
      </c>
      <c r="Y161" s="1288">
        <v>1.5236863595458414</v>
      </c>
      <c r="Z161" s="1288">
        <v>0</v>
      </c>
      <c r="AA161" s="1288">
        <v>0</v>
      </c>
      <c r="AB161" s="1288">
        <v>0</v>
      </c>
      <c r="AC161" s="1288">
        <v>0</v>
      </c>
      <c r="AD161" s="1288">
        <v>1.8734924037017369</v>
      </c>
      <c r="AE161" s="1288">
        <v>7.6803912974527419E-2</v>
      </c>
      <c r="AF161" s="1288">
        <v>0.54164589758738013</v>
      </c>
      <c r="AG161" s="1288">
        <v>4.8659402999028462E-2</v>
      </c>
      <c r="AH161" s="1288">
        <v>0.44366687989203912</v>
      </c>
      <c r="AI161" s="1539">
        <v>0</v>
      </c>
      <c r="AJ161" s="557"/>
      <c r="AK161" s="557"/>
      <c r="AL161" s="557"/>
      <c r="AM161" s="557"/>
      <c r="AN161" s="557"/>
      <c r="AO161" s="557"/>
      <c r="AP161" s="557"/>
      <c r="AQ161" s="557"/>
      <c r="AR161" s="557"/>
      <c r="AS161" s="557"/>
      <c r="AT161" s="557"/>
      <c r="AU161" s="557"/>
      <c r="AV161" s="557"/>
      <c r="AW161" s="557"/>
      <c r="AX161" s="557"/>
      <c r="AY161" s="557"/>
      <c r="AZ161" s="216"/>
      <c r="BA161" s="1920"/>
      <c r="BB161" s="159" t="s">
        <v>187</v>
      </c>
      <c r="BC161" s="340">
        <v>126.86367643476365</v>
      </c>
      <c r="BD161" s="306">
        <v>69.320030983295908</v>
      </c>
      <c r="BE161" s="306">
        <v>38.851260225197002</v>
      </c>
      <c r="BF161" s="306">
        <v>34.760227609917216</v>
      </c>
      <c r="BG161" s="341">
        <v>74.935969979140566</v>
      </c>
      <c r="BH161" s="351">
        <v>10.514511267374758</v>
      </c>
      <c r="BI161" s="306">
        <v>12.710858350472595</v>
      </c>
      <c r="BJ161" s="306">
        <v>9.5221051920308959</v>
      </c>
      <c r="BK161" s="306">
        <v>40.503887933247476</v>
      </c>
      <c r="BL161" s="341">
        <v>15.788012635201468</v>
      </c>
      <c r="BM161" s="351">
        <v>109.7127233500596</v>
      </c>
      <c r="BN161" s="306">
        <v>53.229611074137679</v>
      </c>
      <c r="BO161" s="306">
        <v>49.729284132548635</v>
      </c>
      <c r="BP161" s="306">
        <v>6.24678471869208</v>
      </c>
      <c r="BQ161" s="341">
        <v>36.773386578549164</v>
      </c>
      <c r="BR161" s="351">
        <v>0</v>
      </c>
      <c r="BS161" s="306">
        <v>0</v>
      </c>
      <c r="BT161" s="306">
        <v>4.1494686244562855</v>
      </c>
      <c r="BU161" s="306">
        <v>0</v>
      </c>
      <c r="BV161" s="306">
        <v>0</v>
      </c>
      <c r="BW161" s="306">
        <v>93.013633621892822</v>
      </c>
      <c r="BX161" s="306">
        <v>9.5589233468839137</v>
      </c>
      <c r="BY161" s="307">
        <v>118.47506875799186</v>
      </c>
      <c r="BZ161" s="307">
        <v>0</v>
      </c>
      <c r="CA161" s="307">
        <v>0</v>
      </c>
      <c r="CB161" s="307">
        <v>0</v>
      </c>
      <c r="CC161" s="307">
        <v>0</v>
      </c>
      <c r="CD161" s="307">
        <v>70.497193540379058</v>
      </c>
      <c r="CE161" s="307">
        <v>5.9234634338216647</v>
      </c>
      <c r="CF161" s="307">
        <v>16.155829214418695</v>
      </c>
      <c r="CG161" s="307">
        <v>1.471134209713731</v>
      </c>
      <c r="CH161" s="307">
        <v>25.48645048275629</v>
      </c>
      <c r="CI161" s="307">
        <v>0</v>
      </c>
      <c r="CJ161" s="1492"/>
      <c r="CK161" s="1492"/>
      <c r="CL161" s="1492"/>
      <c r="CM161" s="1492"/>
      <c r="CN161" s="1492"/>
      <c r="CO161" s="1492"/>
      <c r="CP161" s="1492"/>
      <c r="CQ161" s="1492"/>
      <c r="CR161" s="1492"/>
      <c r="CS161" s="1492"/>
      <c r="CT161" s="1492"/>
      <c r="CU161" s="1492"/>
      <c r="CV161" s="1492"/>
      <c r="CW161" s="1492"/>
      <c r="CX161" s="1492"/>
      <c r="CY161" s="1492"/>
      <c r="CZ161" s="1492"/>
    </row>
    <row r="162" s="398" customFormat="true" ht="15" customHeight="true" x14ac:dyDescent="0.2">
      <c r="A162" s="1859"/>
      <c r="B162" s="1373" t="s">
        <v>188</v>
      </c>
      <c r="C162" s="1287">
        <v>4.9676765123420723E-2</v>
      </c>
      <c r="D162" s="1288">
        <v>0</v>
      </c>
      <c r="E162" s="1288">
        <v>0.1309895042455462</v>
      </c>
      <c r="F162" s="1288">
        <v>0</v>
      </c>
      <c r="G162" s="1289">
        <v>0</v>
      </c>
      <c r="H162" s="1290">
        <v>0</v>
      </c>
      <c r="I162" s="1288">
        <v>0</v>
      </c>
      <c r="J162" s="1288">
        <v>0</v>
      </c>
      <c r="K162" s="1288">
        <v>0</v>
      </c>
      <c r="L162" s="1291">
        <v>0</v>
      </c>
      <c r="M162" s="1292">
        <v>7.1810686249346029E-2</v>
      </c>
      <c r="N162" s="1288">
        <v>0</v>
      </c>
      <c r="O162" s="1288">
        <v>0</v>
      </c>
      <c r="P162" s="1288">
        <v>0.18942643885073093</v>
      </c>
      <c r="Q162" s="1289">
        <v>0</v>
      </c>
      <c r="R162" s="1290">
        <v>0</v>
      </c>
      <c r="S162" s="1288">
        <v>0</v>
      </c>
      <c r="T162" s="1288">
        <v>0</v>
      </c>
      <c r="U162" s="1288">
        <v>0</v>
      </c>
      <c r="V162" s="1288">
        <v>0.15925193777698812</v>
      </c>
      <c r="W162" s="1288">
        <v>0</v>
      </c>
      <c r="X162" s="1288">
        <v>0</v>
      </c>
      <c r="Y162" s="1288">
        <v>0.12637806554750944</v>
      </c>
      <c r="Z162" s="1288">
        <v>0</v>
      </c>
      <c r="AA162" s="1288">
        <v>0</v>
      </c>
      <c r="AB162" s="1288">
        <v>0</v>
      </c>
      <c r="AC162" s="1288">
        <v>0</v>
      </c>
      <c r="AD162" s="1288">
        <v>0</v>
      </c>
      <c r="AE162" s="1288">
        <v>0</v>
      </c>
      <c r="AF162" s="1288">
        <v>0</v>
      </c>
      <c r="AG162" s="1288">
        <v>0</v>
      </c>
      <c r="AH162" s="1288">
        <v>0</v>
      </c>
      <c r="AI162" s="1539">
        <v>0</v>
      </c>
      <c r="AJ162" s="557"/>
      <c r="AK162" s="557"/>
      <c r="AL162" s="557"/>
      <c r="AM162" s="557"/>
      <c r="AN162" s="557"/>
      <c r="AO162" s="557"/>
      <c r="AP162" s="557"/>
      <c r="AQ162" s="557"/>
      <c r="AR162" s="557"/>
      <c r="AS162" s="557"/>
      <c r="AT162" s="557"/>
      <c r="AU162" s="557"/>
      <c r="AV162" s="557"/>
      <c r="AW162" s="557"/>
      <c r="AX162" s="557"/>
      <c r="AY162" s="557"/>
      <c r="AZ162" s="216"/>
      <c r="BA162" s="1920"/>
      <c r="BB162" s="159" t="s">
        <v>188</v>
      </c>
      <c r="BC162" s="340">
        <v>9.8265958157596263</v>
      </c>
      <c r="BD162" s="306">
        <v>0</v>
      </c>
      <c r="BE162" s="306">
        <v>25.910818594703056</v>
      </c>
      <c r="BF162" s="306">
        <v>0</v>
      </c>
      <c r="BG162" s="341">
        <v>0</v>
      </c>
      <c r="BH162" s="351">
        <v>0</v>
      </c>
      <c r="BI162" s="306">
        <v>0</v>
      </c>
      <c r="BJ162" s="306">
        <v>0</v>
      </c>
      <c r="BK162" s="306">
        <v>0</v>
      </c>
      <c r="BL162" s="341">
        <v>0</v>
      </c>
      <c r="BM162" s="351">
        <v>9.8265958157596263</v>
      </c>
      <c r="BN162" s="306">
        <v>0</v>
      </c>
      <c r="BO162" s="306">
        <v>0</v>
      </c>
      <c r="BP162" s="306">
        <v>25.910818594703056</v>
      </c>
      <c r="BQ162" s="341">
        <v>0</v>
      </c>
      <c r="BR162" s="351">
        <v>0</v>
      </c>
      <c r="BS162" s="306">
        <v>0</v>
      </c>
      <c r="BT162" s="306">
        <v>0</v>
      </c>
      <c r="BU162" s="306">
        <v>0</v>
      </c>
      <c r="BV162" s="306">
        <v>25.910818594703056</v>
      </c>
      <c r="BW162" s="306">
        <v>0</v>
      </c>
      <c r="BX162" s="306">
        <v>0</v>
      </c>
      <c r="BY162" s="307">
        <v>9.8265958157596263</v>
      </c>
      <c r="BZ162" s="307">
        <v>0</v>
      </c>
      <c r="CA162" s="307">
        <v>0</v>
      </c>
      <c r="CB162" s="307">
        <v>0</v>
      </c>
      <c r="CC162" s="307">
        <v>0</v>
      </c>
      <c r="CD162" s="307">
        <v>0</v>
      </c>
      <c r="CE162" s="307">
        <v>0</v>
      </c>
      <c r="CF162" s="307">
        <v>0</v>
      </c>
      <c r="CG162" s="307">
        <v>0</v>
      </c>
      <c r="CH162" s="307">
        <v>0</v>
      </c>
      <c r="CI162" s="307">
        <v>0</v>
      </c>
      <c r="CJ162" s="1492"/>
      <c r="CK162" s="1492"/>
      <c r="CL162" s="1492"/>
      <c r="CM162" s="1492"/>
      <c r="CN162" s="1492"/>
      <c r="CO162" s="1492"/>
      <c r="CP162" s="1492"/>
      <c r="CQ162" s="1492"/>
      <c r="CR162" s="1492"/>
      <c r="CS162" s="1492"/>
      <c r="CT162" s="1492"/>
      <c r="CU162" s="1492"/>
      <c r="CV162" s="1492"/>
      <c r="CW162" s="1492"/>
      <c r="CX162" s="1492"/>
      <c r="CY162" s="1492"/>
      <c r="CZ162" s="1492"/>
    </row>
    <row r="163" s="398" customFormat="true" ht="15" customHeight="true" x14ac:dyDescent="0.2">
      <c r="A163" s="1859"/>
      <c r="B163" s="1373" t="s">
        <v>190</v>
      </c>
      <c r="C163" s="1287">
        <v>54.161522649409036</v>
      </c>
      <c r="D163" s="1288">
        <v>48.688776498159825</v>
      </c>
      <c r="E163" s="1288">
        <v>31.21572632958658</v>
      </c>
      <c r="F163" s="1288">
        <v>11.444085404409453</v>
      </c>
      <c r="G163" s="1289">
        <v>0.43396486375854709</v>
      </c>
      <c r="H163" s="1290">
        <v>18.370513427372991</v>
      </c>
      <c r="I163" s="1288">
        <v>5.1472756757237867</v>
      </c>
      <c r="J163" s="1288">
        <v>1.3809992815895451</v>
      </c>
      <c r="K163" s="1288">
        <v>0.10412048289887862</v>
      </c>
      <c r="L163" s="1291">
        <v>0</v>
      </c>
      <c r="M163" s="1292">
        <v>54.916546006419189</v>
      </c>
      <c r="N163" s="1288">
        <v>54.837355544384806</v>
      </c>
      <c r="O163" s="1288">
        <v>46.228989140597768</v>
      </c>
      <c r="P163" s="1288">
        <v>34.255719502011694</v>
      </c>
      <c r="Q163" s="1289">
        <v>9.5763272570080407</v>
      </c>
      <c r="R163" s="1290">
        <v>11.376466972619241</v>
      </c>
      <c r="S163" s="1288">
        <v>44.62871514886325</v>
      </c>
      <c r="T163" s="1288">
        <v>26.640522950003803</v>
      </c>
      <c r="U163" s="1288">
        <v>43.017873969271939</v>
      </c>
      <c r="V163" s="1288">
        <v>32.363831866150001</v>
      </c>
      <c r="W163" s="1288">
        <v>44.936103274461395</v>
      </c>
      <c r="X163" s="1288">
        <v>1.7349766383543848</v>
      </c>
      <c r="Y163" s="1288">
        <v>41.099280159672411</v>
      </c>
      <c r="Z163" s="1288">
        <v>44.536229842378361</v>
      </c>
      <c r="AA163" s="1288">
        <v>2.2208184826913246</v>
      </c>
      <c r="AB163" s="1288">
        <v>34.9511275305059</v>
      </c>
      <c r="AC163" s="1288">
        <v>10.982732527152642</v>
      </c>
      <c r="AD163" s="1288">
        <v>34.638283659515537</v>
      </c>
      <c r="AE163" s="1288">
        <v>41.32794956117597</v>
      </c>
      <c r="AF163" s="1288">
        <v>40.731181900802547</v>
      </c>
      <c r="AG163" s="1288">
        <v>31.767571361205494</v>
      </c>
      <c r="AH163" s="1288">
        <v>19.745330536391762</v>
      </c>
      <c r="AI163" s="1539">
        <v>43.016752517550252</v>
      </c>
      <c r="AJ163" s="557"/>
      <c r="AK163" s="557"/>
      <c r="AL163" s="557"/>
      <c r="AM163" s="557"/>
      <c r="AN163" s="557"/>
      <c r="AO163" s="557"/>
      <c r="AP163" s="557"/>
      <c r="AQ163" s="557"/>
      <c r="AR163" s="557"/>
      <c r="AS163" s="557"/>
      <c r="AT163" s="557"/>
      <c r="AU163" s="557"/>
      <c r="AV163" s="557"/>
      <c r="AW163" s="557"/>
      <c r="AX163" s="557"/>
      <c r="AY163" s="557"/>
      <c r="AZ163" s="216"/>
      <c r="BA163" s="1920"/>
      <c r="BB163" s="159" t="s">
        <v>190</v>
      </c>
      <c r="BC163" s="340">
        <v>10713.728853309123</v>
      </c>
      <c r="BD163" s="306">
        <v>9626.8659666034182</v>
      </c>
      <c r="BE163" s="306">
        <v>6174.7315320136786</v>
      </c>
      <c r="BF163" s="306">
        <v>2262.1082406935261</v>
      </c>
      <c r="BG163" s="341">
        <v>85.849230088915988</v>
      </c>
      <c r="BH163" s="351">
        <v>1120.0808041798246</v>
      </c>
      <c r="BI163" s="306">
        <v>313.64004441496957</v>
      </c>
      <c r="BJ163" s="306">
        <v>84.139512585163871</v>
      </c>
      <c r="BK163" s="306">
        <v>6.3495697918979301</v>
      </c>
      <c r="BL163" s="341">
        <v>0</v>
      </c>
      <c r="BM163" s="351">
        <v>7514.7966046288029</v>
      </c>
      <c r="BN163" s="306">
        <v>7499.0934948909489</v>
      </c>
      <c r="BO163" s="306">
        <v>6329.6893897246928</v>
      </c>
      <c r="BP163" s="306">
        <v>4685.6908636026537</v>
      </c>
      <c r="BQ163" s="341">
        <v>1309.8035388896753</v>
      </c>
      <c r="BR163" s="351">
        <v>465.76598315903374</v>
      </c>
      <c r="BS163" s="306">
        <v>734.79453321070639</v>
      </c>
      <c r="BT163" s="306">
        <v>841.29126753814842</v>
      </c>
      <c r="BU163" s="306">
        <v>2153.0166660899467</v>
      </c>
      <c r="BV163" s="306">
        <v>5265.7028116517931</v>
      </c>
      <c r="BW163" s="306">
        <v>1850.2298453085098</v>
      </c>
      <c r="BX163" s="306">
        <v>239.94084782682958</v>
      </c>
      <c r="BY163" s="307">
        <v>3195.6970752645661</v>
      </c>
      <c r="BZ163" s="307">
        <v>2832.0582733005508</v>
      </c>
      <c r="CA163" s="307">
        <v>48.439021884304893</v>
      </c>
      <c r="CB163" s="307">
        <v>870.00636753186541</v>
      </c>
      <c r="CC163" s="307">
        <v>408.03040445693313</v>
      </c>
      <c r="CD163" s="307">
        <v>1303.3956167778363</v>
      </c>
      <c r="CE163" s="307">
        <v>3187.3974715538675</v>
      </c>
      <c r="CF163" s="307">
        <v>1214.900770820718</v>
      </c>
      <c r="CG163" s="307">
        <v>960.43843756004776</v>
      </c>
      <c r="CH163" s="307">
        <v>1134.2708049423504</v>
      </c>
      <c r="CI163" s="307">
        <v>2157.9076238306402</v>
      </c>
      <c r="CJ163" s="1492"/>
      <c r="CK163" s="1492"/>
      <c r="CL163" s="1492"/>
      <c r="CM163" s="1492"/>
      <c r="CN163" s="1492"/>
      <c r="CO163" s="1492"/>
      <c r="CP163" s="1492"/>
      <c r="CQ163" s="1492"/>
      <c r="CR163" s="1492"/>
      <c r="CS163" s="1492"/>
      <c r="CT163" s="1492"/>
      <c r="CU163" s="1492"/>
      <c r="CV163" s="1492"/>
      <c r="CW163" s="1492"/>
      <c r="CX163" s="1492"/>
      <c r="CY163" s="1492"/>
      <c r="CZ163" s="1492"/>
    </row>
    <row r="164" s="398" customFormat="true" ht="15" customHeight="true" x14ac:dyDescent="0.2">
      <c r="A164" s="1859"/>
      <c r="B164" s="1373" t="s">
        <v>46</v>
      </c>
      <c r="C164" s="1287">
        <v>2.0477344882025865</v>
      </c>
      <c r="D164" s="1288">
        <v>1.4119641748690424</v>
      </c>
      <c r="E164" s="1288">
        <v>4.0845165960190295</v>
      </c>
      <c r="F164" s="1288">
        <v>2.0918303686552151</v>
      </c>
      <c r="G164" s="1289">
        <v>0.5271044988014304</v>
      </c>
      <c r="H164" s="1290">
        <v>5.3565247502857112</v>
      </c>
      <c r="I164" s="1288">
        <v>1.5564444787553766</v>
      </c>
      <c r="J164" s="1288">
        <v>2.119513551131023</v>
      </c>
      <c r="K164" s="1288">
        <v>0.32376017820812913</v>
      </c>
      <c r="L164" s="1291">
        <v>0.28349317257764967</v>
      </c>
      <c r="M164" s="1292">
        <v>2.3199330187635736</v>
      </c>
      <c r="N164" s="1288">
        <v>1.1650200520654292</v>
      </c>
      <c r="O164" s="1288">
        <v>1.6238353882827821</v>
      </c>
      <c r="P164" s="1288">
        <v>3.6621998111616012</v>
      </c>
      <c r="Q164" s="1289">
        <v>1.6253564293305971</v>
      </c>
      <c r="R164" s="1290">
        <v>0.81718887582721855</v>
      </c>
      <c r="S164" s="1288">
        <v>0.97360844020252146</v>
      </c>
      <c r="T164" s="1288">
        <v>0.71678356235106211</v>
      </c>
      <c r="U164" s="1288">
        <v>0.29143683685822991</v>
      </c>
      <c r="V164" s="1288">
        <v>3.5948955767071777</v>
      </c>
      <c r="W164" s="1288">
        <v>0.51056510395937971</v>
      </c>
      <c r="X164" s="1288">
        <v>2.3107954475272621</v>
      </c>
      <c r="Y164" s="1288">
        <v>4.5101121520544787</v>
      </c>
      <c r="Z164" s="1288">
        <v>2.8591295981763922</v>
      </c>
      <c r="AA164" s="1288">
        <v>1.7868345171096212</v>
      </c>
      <c r="AB164" s="1288">
        <v>2.0395893727751369</v>
      </c>
      <c r="AC164" s="1288">
        <v>0.39097009474216848</v>
      </c>
      <c r="AD164" s="1288">
        <v>3.0007077814516498</v>
      </c>
      <c r="AE164" s="1288">
        <v>0.93080804575696274</v>
      </c>
      <c r="AF164" s="1288">
        <v>0.80193610345632871</v>
      </c>
      <c r="AG164" s="1288">
        <v>1.3458409414387289</v>
      </c>
      <c r="AH164" s="1288">
        <v>0.18840010386061704</v>
      </c>
      <c r="AI164" s="1539">
        <v>2.01029805064297</v>
      </c>
      <c r="AJ164" s="557"/>
      <c r="AK164" s="557"/>
      <c r="AL164" s="557"/>
      <c r="AM164" s="557"/>
      <c r="AN164" s="557"/>
      <c r="AO164" s="557"/>
      <c r="AP164" s="557"/>
      <c r="AQ164" s="557"/>
      <c r="AR164" s="557"/>
      <c r="AS164" s="557"/>
      <c r="AT164" s="557"/>
      <c r="AU164" s="557"/>
      <c r="AV164" s="557"/>
      <c r="AW164" s="557"/>
      <c r="AX164" s="557"/>
      <c r="AY164" s="557"/>
      <c r="AZ164" s="216"/>
      <c r="BA164" s="1920"/>
      <c r="BB164" s="159" t="s">
        <v>46</v>
      </c>
      <c r="BC164" s="340">
        <v>405.06379800627013</v>
      </c>
      <c r="BD164" s="306">
        <v>279.1770678736155</v>
      </c>
      <c r="BE164" s="306">
        <v>807.95151623838251</v>
      </c>
      <c r="BF164" s="306">
        <v>413.48404418973496</v>
      </c>
      <c r="BG164" s="341">
        <v>104.27460648907315</v>
      </c>
      <c r="BH164" s="351">
        <v>326.59623660649771</v>
      </c>
      <c r="BI164" s="306">
        <v>94.839162733911095</v>
      </c>
      <c r="BJ164" s="306">
        <v>129.13463423713642</v>
      </c>
      <c r="BK164" s="306">
        <v>19.743837044689386</v>
      </c>
      <c r="BL164" s="341">
        <v>17.277680407221162</v>
      </c>
      <c r="BM164" s="351">
        <v>317.46032917534393</v>
      </c>
      <c r="BN164" s="306">
        <v>159.3183005841714</v>
      </c>
      <c r="BO164" s="306">
        <v>222.33611028381009</v>
      </c>
      <c r="BP164" s="306">
        <v>500.93638216647429</v>
      </c>
      <c r="BQ164" s="341">
        <v>222.30835955782072</v>
      </c>
      <c r="BR164" s="351">
        <v>33.45667693602585</v>
      </c>
      <c r="BS164" s="306">
        <v>16.030086390843316</v>
      </c>
      <c r="BT164" s="306">
        <v>22.635582373984455</v>
      </c>
      <c r="BU164" s="306">
        <v>14.586224491626721</v>
      </c>
      <c r="BV164" s="306">
        <v>584.90143639821872</v>
      </c>
      <c r="BW164" s="306">
        <v>21.022356735048007</v>
      </c>
      <c r="BX164" s="306">
        <v>319.57445799383549</v>
      </c>
      <c r="BY164" s="307">
        <v>350.6862445629402</v>
      </c>
      <c r="BZ164" s="307">
        <v>181.81201376073903</v>
      </c>
      <c r="CA164" s="307">
        <v>38.973251056977254</v>
      </c>
      <c r="CB164" s="307">
        <v>50.769627958809608</v>
      </c>
      <c r="CC164" s="307">
        <v>14.525318311614319</v>
      </c>
      <c r="CD164" s="307">
        <v>112.91290896570735</v>
      </c>
      <c r="CE164" s="307">
        <v>71.78810570207537</v>
      </c>
      <c r="CF164" s="307">
        <v>23.919580644893099</v>
      </c>
      <c r="CG164" s="307">
        <v>40.689209644092415</v>
      </c>
      <c r="CH164" s="307">
        <v>10.822646755056814</v>
      </c>
      <c r="CI164" s="307">
        <v>100.84530411458836</v>
      </c>
      <c r="CJ164" s="1492"/>
      <c r="CK164" s="1492"/>
      <c r="CL164" s="1492"/>
      <c r="CM164" s="1492"/>
      <c r="CN164" s="1492"/>
      <c r="CO164" s="1492"/>
      <c r="CP164" s="1492"/>
      <c r="CQ164" s="1492"/>
      <c r="CR164" s="1492"/>
      <c r="CS164" s="1492"/>
      <c r="CT164" s="1492"/>
      <c r="CU164" s="1492"/>
      <c r="CV164" s="1492"/>
      <c r="CW164" s="1492"/>
      <c r="CX164" s="1492"/>
      <c r="CY164" s="1492"/>
      <c r="CZ164" s="1492"/>
    </row>
    <row r="165" s="398" customFormat="true" ht="15" customHeight="true" x14ac:dyDescent="0.2">
      <c r="A165" s="1860"/>
      <c r="B165" s="1375" t="s">
        <v>177</v>
      </c>
      <c r="C165" s="1287">
        <v>0.18985713592948375</v>
      </c>
      <c r="D165" s="1288">
        <v>0.42032441894550621</v>
      </c>
      <c r="E165" s="1288">
        <v>0.24356655114416204</v>
      </c>
      <c r="F165" s="1288">
        <v>9.7069151657777505E-2</v>
      </c>
      <c r="G165" s="1289">
        <v>0.22186142832938341</v>
      </c>
      <c r="H165" s="1290">
        <v>8.9858501288038198E-2</v>
      </c>
      <c r="I165" s="1288">
        <v>2.0257376568768137E-2</v>
      </c>
      <c r="J165" s="1288">
        <v>0.29466529606433922</v>
      </c>
      <c r="K165" s="1288">
        <v>0.26883113245389323</v>
      </c>
      <c r="L165" s="1291">
        <v>0.45115102283309988</v>
      </c>
      <c r="M165" s="1292">
        <v>0.15215011478837839</v>
      </c>
      <c r="N165" s="1288">
        <v>0.48454657158244546</v>
      </c>
      <c r="O165" s="1288">
        <v>0.39712404924765526</v>
      </c>
      <c r="P165" s="1288">
        <v>0.16015504907554975</v>
      </c>
      <c r="Q165" s="1289">
        <v>0</v>
      </c>
      <c r="R165" s="1290">
        <v>4.2654375902887259E-2</v>
      </c>
      <c r="S165" s="1288">
        <v>0.23729560289436716</v>
      </c>
      <c r="T165" s="1288">
        <v>0.22510121591369034</v>
      </c>
      <c r="U165" s="1288">
        <v>0.22557473577907691</v>
      </c>
      <c r="V165" s="1288">
        <v>5.7772698501397018E-2</v>
      </c>
      <c r="W165" s="1288">
        <v>0.12554586641883483</v>
      </c>
      <c r="X165" s="1288">
        <v>0.17818323123449181</v>
      </c>
      <c r="Y165" s="1288">
        <v>0.37393568863697879</v>
      </c>
      <c r="Z165" s="1288">
        <v>0.35840301797002061</v>
      </c>
      <c r="AA165" s="1288">
        <v>0</v>
      </c>
      <c r="AB165" s="1288">
        <v>0.56532245600502762</v>
      </c>
      <c r="AC165" s="1288">
        <v>0.10904719206287503</v>
      </c>
      <c r="AD165" s="1288">
        <v>0.3138867548346449</v>
      </c>
      <c r="AE165" s="1288">
        <v>0</v>
      </c>
      <c r="AF165" s="1288">
        <v>1.0200075122449572E-2</v>
      </c>
      <c r="AG165" s="1288">
        <v>0</v>
      </c>
      <c r="AH165" s="1288">
        <v>1.3046044271754569</v>
      </c>
      <c r="AI165" s="1539">
        <v>0.23141530093071971</v>
      </c>
      <c r="AJ165" s="557"/>
      <c r="AK165" s="557"/>
      <c r="AL165" s="557"/>
      <c r="AM165" s="557"/>
      <c r="AN165" s="557"/>
      <c r="AO165" s="557"/>
      <c r="AP165" s="557"/>
      <c r="AQ165" s="557"/>
      <c r="AR165" s="557"/>
      <c r="AS165" s="557"/>
      <c r="AT165" s="557"/>
      <c r="AU165" s="557"/>
      <c r="AV165" s="557"/>
      <c r="AW165" s="557"/>
      <c r="AX165" s="557"/>
      <c r="AY165" s="557"/>
      <c r="AZ165" s="216"/>
      <c r="BA165" s="1920"/>
      <c r="BB165" s="159" t="s">
        <v>177</v>
      </c>
      <c r="BC165" s="340">
        <v>37.555773466360193</v>
      </c>
      <c r="BD165" s="306">
        <v>83.107589360594901</v>
      </c>
      <c r="BE165" s="306">
        <v>48.179499256700396</v>
      </c>
      <c r="BF165" s="306">
        <v>19.187284970591246</v>
      </c>
      <c r="BG165" s="341">
        <v>43.889803989066955</v>
      </c>
      <c r="BH165" s="351">
        <v>5.4788225044994041</v>
      </c>
      <c r="BI165" s="306">
        <v>1.2343470385167969</v>
      </c>
      <c r="BJ165" s="306">
        <v>17.952937932074448</v>
      </c>
      <c r="BK165" s="306">
        <v>16.394104120788089</v>
      </c>
      <c r="BL165" s="341">
        <v>27.495699868278859</v>
      </c>
      <c r="BM165" s="351">
        <v>20.820267281047492</v>
      </c>
      <c r="BN165" s="306">
        <v>66.262495827038578</v>
      </c>
      <c r="BO165" s="306">
        <v>54.374363957699266</v>
      </c>
      <c r="BP165" s="306">
        <v>21.906912513370742</v>
      </c>
      <c r="BQ165" s="341">
        <v>0</v>
      </c>
      <c r="BR165" s="351">
        <v>1.7463204856357306</v>
      </c>
      <c r="BS165" s="306">
        <v>3.9069803192880164</v>
      </c>
      <c r="BT165" s="306">
        <v>7.108557426436704</v>
      </c>
      <c r="BU165" s="306">
        <v>11.289869088558506</v>
      </c>
      <c r="BV165" s="306">
        <v>9.399809707134871</v>
      </c>
      <c r="BW165" s="306">
        <v>5.1693113571612379</v>
      </c>
      <c r="BX165" s="306">
        <v>24.642081412392599</v>
      </c>
      <c r="BY165" s="307">
        <v>29.07557460548378</v>
      </c>
      <c r="BZ165" s="307">
        <v>22.79084322607039</v>
      </c>
      <c r="CA165" s="307">
        <v>0</v>
      </c>
      <c r="CB165" s="307">
        <v>14.072053498241116</v>
      </c>
      <c r="CC165" s="307">
        <v>4.0513205408857687</v>
      </c>
      <c r="CD165" s="307">
        <v>11.811168949293648</v>
      </c>
      <c r="CE165" s="307">
        <v>0</v>
      </c>
      <c r="CF165" s="307">
        <v>0.30424059775316875</v>
      </c>
      <c r="CG165" s="307">
        <v>0</v>
      </c>
      <c r="CH165" s="307">
        <v>74.943020630439733</v>
      </c>
      <c r="CI165" s="307">
        <v>11.608799198538398</v>
      </c>
      <c r="CJ165" s="1492"/>
      <c r="CK165" s="1492"/>
      <c r="CL165" s="1492"/>
      <c r="CM165" s="1492"/>
      <c r="CN165" s="1492"/>
      <c r="CO165" s="1492"/>
      <c r="CP165" s="1492"/>
      <c r="CQ165" s="1492"/>
      <c r="CR165" s="1492"/>
      <c r="CS165" s="1492"/>
      <c r="CT165" s="1492"/>
      <c r="CU165" s="1492"/>
      <c r="CV165" s="1492"/>
      <c r="CW165" s="1492"/>
      <c r="CX165" s="1492"/>
      <c r="CY165" s="1492"/>
      <c r="CZ165" s="1492"/>
    </row>
    <row r="166" s="239" customFormat="true" ht="15" customHeight="true" x14ac:dyDescent="0.2">
      <c r="A166" s="742"/>
      <c r="B166" s="980"/>
      <c r="C166" s="836"/>
      <c r="D166" s="796"/>
      <c r="E166" s="796"/>
      <c r="F166" s="796"/>
      <c r="G166" s="797"/>
      <c r="H166" s="837"/>
      <c r="I166" s="796"/>
      <c r="J166" s="796"/>
      <c r="K166" s="796"/>
      <c r="L166" s="838"/>
      <c r="M166" s="836"/>
      <c r="N166" s="796"/>
      <c r="O166" s="796"/>
      <c r="P166" s="796"/>
      <c r="Q166" s="797"/>
      <c r="R166" s="837"/>
      <c r="S166" s="796"/>
      <c r="T166" s="796"/>
      <c r="U166" s="796"/>
      <c r="V166" s="796"/>
      <c r="W166" s="796"/>
      <c r="X166" s="796"/>
      <c r="Y166" s="796"/>
      <c r="Z166" s="796"/>
      <c r="AA166" s="796"/>
      <c r="AB166" s="796"/>
      <c r="AC166" s="796"/>
      <c r="AD166" s="796"/>
      <c r="AE166" s="796"/>
      <c r="AF166" s="796"/>
      <c r="AG166" s="796"/>
      <c r="AH166" s="796"/>
      <c r="AI166" s="838"/>
      <c r="AJ166" s="557"/>
      <c r="AK166" s="557"/>
      <c r="AL166" s="557"/>
      <c r="AM166" s="557"/>
      <c r="AN166" s="557"/>
      <c r="AO166" s="557"/>
      <c r="AP166" s="557"/>
      <c r="AQ166" s="557"/>
      <c r="AR166" s="557"/>
      <c r="AS166" s="557"/>
      <c r="AT166" s="557"/>
      <c r="AU166" s="557"/>
      <c r="AV166" s="557"/>
      <c r="AW166" s="557"/>
      <c r="AX166" s="557"/>
      <c r="AY166" s="557"/>
      <c r="AZ166" s="216"/>
      <c r="BA166" s="1921"/>
      <c r="BB166" s="159" t="s">
        <v>191</v>
      </c>
      <c r="BC166" s="340">
        <v>19781.070267650652</v>
      </c>
      <c r="BD166" s="306">
        <v>19772.248676175426</v>
      </c>
      <c r="BE166" s="306">
        <v>19780.835681408462</v>
      </c>
      <c r="BF166" s="306">
        <v>19766.614462890382</v>
      </c>
      <c r="BG166" s="341">
        <v>19782.530167391957</v>
      </c>
      <c r="BH166" s="351">
        <v>6097.1665740754288</v>
      </c>
      <c r="BI166" s="306">
        <v>6093.3212863301105</v>
      </c>
      <c r="BJ166" s="306">
        <v>6092.6543342092382</v>
      </c>
      <c r="BK166" s="306">
        <v>6098.2907638496126</v>
      </c>
      <c r="BL166" s="341">
        <v>6094.5666698511941</v>
      </c>
      <c r="BM166" s="351">
        <v>13684.029952922385</v>
      </c>
      <c r="BN166" s="306">
        <v>13675.155230308761</v>
      </c>
      <c r="BO166" s="306">
        <v>13692.035035579076</v>
      </c>
      <c r="BP166" s="306">
        <v>13678.565015478605</v>
      </c>
      <c r="BQ166" s="341">
        <v>13677.514392912475</v>
      </c>
      <c r="BR166" s="351">
        <v>4094.1180093963649</v>
      </c>
      <c r="BS166" s="306">
        <v>1646.4613215050681</v>
      </c>
      <c r="BT166" s="306">
        <v>3157.9382623869565</v>
      </c>
      <c r="BU166" s="306">
        <v>5004.9350826306909</v>
      </c>
      <c r="BV166" s="306">
        <v>16270.331750052441</v>
      </c>
      <c r="BW166" s="306">
        <v>4117.4683839576574</v>
      </c>
      <c r="BX166" s="306">
        <v>13829.629893714999</v>
      </c>
      <c r="BY166" s="307">
        <v>7775.5548585015358</v>
      </c>
      <c r="BZ166" s="307">
        <v>6358.9986923538627</v>
      </c>
      <c r="CA166" s="307">
        <v>2181.1337694561826</v>
      </c>
      <c r="CB166" s="307">
        <v>2489.2083002830454</v>
      </c>
      <c r="CC166" s="307">
        <v>3715.1993226472409</v>
      </c>
      <c r="CD166" s="307">
        <v>3762.8758676089265</v>
      </c>
      <c r="CE166" s="307">
        <v>7712.4500619990868</v>
      </c>
      <c r="CF166" s="307">
        <v>2982.7289907263412</v>
      </c>
      <c r="CG166" s="307">
        <v>3023.3297554906371</v>
      </c>
      <c r="CH166" s="307">
        <v>5744.5014802452924</v>
      </c>
      <c r="CI166" s="307">
        <v>5016.4354525605886</v>
      </c>
      <c r="CJ166" s="1492"/>
      <c r="CK166" s="1492"/>
      <c r="CL166" s="1492"/>
      <c r="CM166" s="1492"/>
      <c r="CN166" s="1492"/>
      <c r="CO166" s="1492"/>
      <c r="CP166" s="1492"/>
      <c r="CQ166" s="1492"/>
      <c r="CR166" s="1492"/>
      <c r="CS166" s="1492"/>
      <c r="CT166" s="1492"/>
      <c r="CU166" s="1492"/>
      <c r="CV166" s="1492"/>
      <c r="CW166" s="1492"/>
      <c r="CX166" s="1492"/>
      <c r="CY166" s="1492"/>
      <c r="CZ166" s="1492"/>
    </row>
    <row r="167" s="239" customFormat="true" ht="15" customHeight="true" x14ac:dyDescent="0.2">
      <c r="A167" s="640"/>
      <c r="B167" s="981"/>
      <c r="C167" s="836"/>
      <c r="D167" s="796"/>
      <c r="E167" s="796"/>
      <c r="F167" s="796"/>
      <c r="G167" s="797"/>
      <c r="H167" s="837"/>
      <c r="I167" s="796"/>
      <c r="J167" s="796"/>
      <c r="K167" s="796"/>
      <c r="L167" s="838"/>
      <c r="M167" s="836"/>
      <c r="N167" s="796"/>
      <c r="O167" s="796"/>
      <c r="P167" s="796"/>
      <c r="Q167" s="797"/>
      <c r="R167" s="837"/>
      <c r="S167" s="796"/>
      <c r="T167" s="796"/>
      <c r="U167" s="796"/>
      <c r="V167" s="796"/>
      <c r="W167" s="796"/>
      <c r="X167" s="796"/>
      <c r="Y167" s="796"/>
      <c r="Z167" s="796"/>
      <c r="AA167" s="796"/>
      <c r="AB167" s="796"/>
      <c r="AC167" s="796"/>
      <c r="AD167" s="796"/>
      <c r="AE167" s="796"/>
      <c r="AF167" s="796"/>
      <c r="AG167" s="796"/>
      <c r="AH167" s="796"/>
      <c r="AI167" s="838"/>
      <c r="AJ167" s="557"/>
      <c r="AK167" s="557"/>
      <c r="AL167" s="557"/>
      <c r="AM167" s="557"/>
      <c r="AN167" s="557"/>
      <c r="AO167" s="557"/>
      <c r="AP167" s="557"/>
      <c r="AQ167" s="557"/>
      <c r="AR167" s="557"/>
      <c r="AS167" s="557"/>
      <c r="AT167" s="557"/>
      <c r="AU167" s="557"/>
      <c r="AV167" s="557"/>
      <c r="AW167" s="557"/>
      <c r="AX167" s="557"/>
      <c r="AY167" s="557"/>
      <c r="AZ167" s="216"/>
      <c r="BA167" s="392"/>
      <c r="BB167" s="159"/>
      <c r="BC167" s="340"/>
      <c r="BD167" s="306"/>
      <c r="BE167" s="306"/>
      <c r="BF167" s="306"/>
      <c r="BG167" s="341"/>
      <c r="BH167" s="351"/>
      <c r="BI167" s="306"/>
      <c r="BJ167" s="306"/>
      <c r="BK167" s="306"/>
      <c r="BL167" s="341"/>
      <c r="BM167" s="351"/>
      <c r="BN167" s="306"/>
      <c r="BO167" s="306"/>
      <c r="BP167" s="306"/>
      <c r="BQ167" s="341"/>
      <c r="BR167" s="351"/>
      <c r="BS167" s="306"/>
      <c r="BT167" s="306"/>
      <c r="BU167" s="306"/>
      <c r="BV167" s="306"/>
      <c r="BW167" s="306"/>
      <c r="BX167" s="306"/>
      <c r="BY167" s="307"/>
      <c r="BZ167" s="307"/>
      <c r="CA167" s="307"/>
      <c r="CB167" s="307"/>
      <c r="CC167" s="307"/>
      <c r="CD167" s="307"/>
      <c r="CE167" s="307"/>
      <c r="CF167" s="307"/>
      <c r="CG167" s="307"/>
      <c r="CH167" s="307"/>
      <c r="CI167" s="307"/>
      <c r="CJ167" s="1492"/>
      <c r="CK167" s="1492"/>
      <c r="CL167" s="1492"/>
      <c r="CM167" s="1492"/>
      <c r="CN167" s="1492"/>
      <c r="CO167" s="1492"/>
      <c r="CP167" s="1492"/>
      <c r="CQ167" s="1492"/>
      <c r="CR167" s="1492"/>
      <c r="CS167" s="1492"/>
      <c r="CT167" s="1492"/>
      <c r="CU167" s="1492"/>
      <c r="CV167" s="1492"/>
      <c r="CW167" s="1492"/>
      <c r="CX167" s="1492"/>
      <c r="CY167" s="1492"/>
      <c r="CZ167" s="1492"/>
    </row>
    <row r="168" s="239" customFormat="true" ht="15" customHeight="true" x14ac:dyDescent="0.2">
      <c r="A168" s="640"/>
      <c r="B168" s="981"/>
      <c r="C168" s="836"/>
      <c r="D168" s="796"/>
      <c r="E168" s="796"/>
      <c r="F168" s="796"/>
      <c r="G168" s="797"/>
      <c r="H168" s="837"/>
      <c r="I168" s="796"/>
      <c r="J168" s="796"/>
      <c r="K168" s="796"/>
      <c r="L168" s="838"/>
      <c r="M168" s="836"/>
      <c r="N168" s="796"/>
      <c r="O168" s="796"/>
      <c r="P168" s="796"/>
      <c r="Q168" s="797"/>
      <c r="R168" s="837"/>
      <c r="S168" s="796"/>
      <c r="T168" s="796"/>
      <c r="U168" s="796"/>
      <c r="V168" s="796"/>
      <c r="W168" s="796"/>
      <c r="X168" s="796"/>
      <c r="Y168" s="796"/>
      <c r="Z168" s="796"/>
      <c r="AA168" s="796"/>
      <c r="AB168" s="796"/>
      <c r="AC168" s="796"/>
      <c r="AD168" s="796"/>
      <c r="AE168" s="796"/>
      <c r="AF168" s="796"/>
      <c r="AG168" s="796"/>
      <c r="AH168" s="796"/>
      <c r="AI168" s="838"/>
      <c r="AJ168" s="557"/>
      <c r="AK168" s="557"/>
      <c r="AL168" s="557"/>
      <c r="AM168" s="557"/>
      <c r="AN168" s="557"/>
      <c r="AO168" s="557"/>
      <c r="AP168" s="557"/>
      <c r="AQ168" s="557"/>
      <c r="AR168" s="557"/>
      <c r="AS168" s="557"/>
      <c r="AT168" s="557"/>
      <c r="AU168" s="557"/>
      <c r="AV168" s="557"/>
      <c r="AW168" s="557"/>
      <c r="AX168" s="557"/>
      <c r="AY168" s="557"/>
      <c r="AZ168" s="216"/>
      <c r="BA168" s="392"/>
      <c r="BB168" s="159"/>
      <c r="BC168" s="340"/>
      <c r="BD168" s="306"/>
      <c r="BE168" s="306"/>
      <c r="BF168" s="306"/>
      <c r="BG168" s="341"/>
      <c r="BH168" s="351"/>
      <c r="BI168" s="306"/>
      <c r="BJ168" s="306"/>
      <c r="BK168" s="306"/>
      <c r="BL168" s="341"/>
      <c r="BM168" s="351"/>
      <c r="BN168" s="306"/>
      <c r="BO168" s="306"/>
      <c r="BP168" s="306"/>
      <c r="BQ168" s="341"/>
      <c r="BR168" s="351"/>
      <c r="BS168" s="306"/>
      <c r="BT168" s="306"/>
      <c r="BU168" s="306"/>
      <c r="BV168" s="306"/>
      <c r="BW168" s="306"/>
      <c r="BX168" s="306"/>
      <c r="BY168" s="307"/>
      <c r="BZ168" s="307"/>
      <c r="CA168" s="307"/>
      <c r="CB168" s="307"/>
      <c r="CC168" s="307"/>
      <c r="CD168" s="307"/>
      <c r="CE168" s="307"/>
      <c r="CF168" s="307"/>
      <c r="CG168" s="307"/>
      <c r="CH168" s="307"/>
      <c r="CI168" s="307"/>
      <c r="CJ168" s="1492"/>
      <c r="CK168" s="1492"/>
      <c r="CL168" s="1492"/>
      <c r="CM168" s="1492"/>
      <c r="CN168" s="1492"/>
      <c r="CO168" s="1492"/>
      <c r="CP168" s="1492"/>
      <c r="CQ168" s="1492"/>
      <c r="CR168" s="1492"/>
      <c r="CS168" s="1492"/>
      <c r="CT168" s="1492"/>
      <c r="CU168" s="1492"/>
      <c r="CV168" s="1492"/>
      <c r="CW168" s="1492"/>
      <c r="CX168" s="1492"/>
      <c r="CY168" s="1492"/>
      <c r="CZ168" s="1492"/>
    </row>
    <row r="169" s="239" customFormat="true" ht="15" customHeight="true" x14ac:dyDescent="0.2">
      <c r="A169" s="640"/>
      <c r="B169" s="981"/>
      <c r="C169" s="836"/>
      <c r="D169" s="796"/>
      <c r="E169" s="796"/>
      <c r="F169" s="796"/>
      <c r="G169" s="797"/>
      <c r="H169" s="837"/>
      <c r="I169" s="796"/>
      <c r="J169" s="796"/>
      <c r="K169" s="796"/>
      <c r="L169" s="838"/>
      <c r="M169" s="836"/>
      <c r="N169" s="796"/>
      <c r="O169" s="796"/>
      <c r="P169" s="796"/>
      <c r="Q169" s="797"/>
      <c r="R169" s="837"/>
      <c r="S169" s="796"/>
      <c r="T169" s="796"/>
      <c r="U169" s="796"/>
      <c r="V169" s="796"/>
      <c r="W169" s="796"/>
      <c r="X169" s="796"/>
      <c r="Y169" s="796"/>
      <c r="Z169" s="796"/>
      <c r="AA169" s="796"/>
      <c r="AB169" s="796"/>
      <c r="AC169" s="796"/>
      <c r="AD169" s="796"/>
      <c r="AE169" s="796"/>
      <c r="AF169" s="796"/>
      <c r="AG169" s="796"/>
      <c r="AH169" s="796"/>
      <c r="AI169" s="838"/>
      <c r="AJ169" s="557"/>
      <c r="AK169" s="557"/>
      <c r="AL169" s="557"/>
      <c r="AM169" s="557"/>
      <c r="AN169" s="557"/>
      <c r="AO169" s="557"/>
      <c r="AP169" s="557"/>
      <c r="AQ169" s="557"/>
      <c r="AR169" s="557"/>
      <c r="AS169" s="557"/>
      <c r="AT169" s="557"/>
      <c r="AU169" s="557"/>
      <c r="AV169" s="557"/>
      <c r="AW169" s="557"/>
      <c r="AX169" s="557"/>
      <c r="AY169" s="557"/>
      <c r="AZ169" s="216"/>
      <c r="BA169" s="392"/>
      <c r="BB169" s="159"/>
      <c r="BC169" s="340"/>
      <c r="BD169" s="306"/>
      <c r="BE169" s="306"/>
      <c r="BF169" s="306"/>
      <c r="BG169" s="341"/>
      <c r="BH169" s="351"/>
      <c r="BI169" s="306"/>
      <c r="BJ169" s="306"/>
      <c r="BK169" s="306"/>
      <c r="BL169" s="341"/>
      <c r="BM169" s="351"/>
      <c r="BN169" s="306"/>
      <c r="BO169" s="306"/>
      <c r="BP169" s="306"/>
      <c r="BQ169" s="341"/>
      <c r="BR169" s="351"/>
      <c r="BS169" s="306"/>
      <c r="BT169" s="306"/>
      <c r="BU169" s="306"/>
      <c r="BV169" s="306"/>
      <c r="BW169" s="306"/>
      <c r="BX169" s="306"/>
      <c r="BY169" s="307"/>
      <c r="BZ169" s="307"/>
      <c r="CA169" s="307"/>
      <c r="CB169" s="307"/>
      <c r="CC169" s="307"/>
      <c r="CD169" s="307"/>
      <c r="CE169" s="307"/>
      <c r="CF169" s="307"/>
      <c r="CG169" s="307"/>
      <c r="CH169" s="307"/>
      <c r="CI169" s="307"/>
      <c r="CJ169" s="1492"/>
      <c r="CK169" s="1492"/>
      <c r="CL169" s="1492"/>
      <c r="CM169" s="1492"/>
      <c r="CN169" s="1492"/>
      <c r="CO169" s="1492"/>
      <c r="CP169" s="1492"/>
      <c r="CQ169" s="1492"/>
      <c r="CR169" s="1492"/>
      <c r="CS169" s="1492"/>
      <c r="CT169" s="1492"/>
      <c r="CU169" s="1492"/>
      <c r="CV169" s="1492"/>
      <c r="CW169" s="1492"/>
      <c r="CX169" s="1492"/>
      <c r="CY169" s="1492"/>
      <c r="CZ169" s="1492"/>
    </row>
    <row r="170" s="239" customFormat="true" ht="15" customHeight="true" x14ac:dyDescent="0.2">
      <c r="A170" s="640"/>
      <c r="B170" s="981"/>
      <c r="C170" s="836"/>
      <c r="D170" s="796"/>
      <c r="E170" s="796"/>
      <c r="F170" s="796"/>
      <c r="G170" s="797"/>
      <c r="H170" s="837"/>
      <c r="I170" s="796"/>
      <c r="J170" s="796"/>
      <c r="K170" s="796"/>
      <c r="L170" s="838"/>
      <c r="M170" s="836"/>
      <c r="N170" s="796"/>
      <c r="O170" s="796"/>
      <c r="P170" s="796"/>
      <c r="Q170" s="797"/>
      <c r="R170" s="837"/>
      <c r="S170" s="796"/>
      <c r="T170" s="796"/>
      <c r="U170" s="796"/>
      <c r="V170" s="796"/>
      <c r="W170" s="796"/>
      <c r="X170" s="796"/>
      <c r="Y170" s="796"/>
      <c r="Z170" s="796"/>
      <c r="AA170" s="796"/>
      <c r="AB170" s="796"/>
      <c r="AC170" s="796"/>
      <c r="AD170" s="796"/>
      <c r="AE170" s="796"/>
      <c r="AF170" s="796"/>
      <c r="AG170" s="796"/>
      <c r="AH170" s="796"/>
      <c r="AI170" s="838"/>
      <c r="AJ170" s="557"/>
      <c r="AK170" s="557"/>
      <c r="AL170" s="557"/>
      <c r="AM170" s="557"/>
      <c r="AN170" s="557"/>
      <c r="AO170" s="557"/>
      <c r="AP170" s="557"/>
      <c r="AQ170" s="557"/>
      <c r="AR170" s="557"/>
      <c r="AS170" s="557"/>
      <c r="AT170" s="557"/>
      <c r="AU170" s="557"/>
      <c r="AV170" s="557"/>
      <c r="AW170" s="557"/>
      <c r="AX170" s="557"/>
      <c r="AY170" s="557"/>
      <c r="AZ170" s="216"/>
      <c r="BA170" s="392"/>
      <c r="BB170" s="159"/>
      <c r="BC170" s="340"/>
      <c r="BD170" s="306"/>
      <c r="BE170" s="306"/>
      <c r="BF170" s="306"/>
      <c r="BG170" s="341"/>
      <c r="BH170" s="351"/>
      <c r="BI170" s="306"/>
      <c r="BJ170" s="306"/>
      <c r="BK170" s="306"/>
      <c r="BL170" s="341"/>
      <c r="BM170" s="351"/>
      <c r="BN170" s="306"/>
      <c r="BO170" s="306"/>
      <c r="BP170" s="306"/>
      <c r="BQ170" s="341"/>
      <c r="BR170" s="351"/>
      <c r="BS170" s="306"/>
      <c r="BT170" s="306"/>
      <c r="BU170" s="306"/>
      <c r="BV170" s="306"/>
      <c r="BW170" s="306"/>
      <c r="BX170" s="306"/>
      <c r="BY170" s="307"/>
      <c r="BZ170" s="307"/>
      <c r="CA170" s="307"/>
      <c r="CB170" s="307"/>
      <c r="CC170" s="307"/>
      <c r="CD170" s="307"/>
      <c r="CE170" s="307"/>
      <c r="CF170" s="307"/>
      <c r="CG170" s="307"/>
      <c r="CH170" s="307"/>
      <c r="CI170" s="307"/>
      <c r="CJ170" s="1492"/>
      <c r="CK170" s="1492"/>
      <c r="CL170" s="1492"/>
      <c r="CM170" s="1492"/>
      <c r="CN170" s="1492"/>
      <c r="CO170" s="1492"/>
      <c r="CP170" s="1492"/>
      <c r="CQ170" s="1492"/>
      <c r="CR170" s="1492"/>
      <c r="CS170" s="1492"/>
      <c r="CT170" s="1492"/>
      <c r="CU170" s="1492"/>
      <c r="CV170" s="1492"/>
      <c r="CW170" s="1492"/>
      <c r="CX170" s="1492"/>
      <c r="CY170" s="1492"/>
      <c r="CZ170" s="1492"/>
    </row>
    <row r="171" s="239" customFormat="true" ht="15" customHeight="true" x14ac:dyDescent="0.2">
      <c r="A171" s="640"/>
      <c r="B171" s="981"/>
      <c r="C171" s="836"/>
      <c r="D171" s="796"/>
      <c r="E171" s="796"/>
      <c r="F171" s="796"/>
      <c r="G171" s="797"/>
      <c r="H171" s="837"/>
      <c r="I171" s="796"/>
      <c r="J171" s="796"/>
      <c r="K171" s="796"/>
      <c r="L171" s="838"/>
      <c r="M171" s="836"/>
      <c r="N171" s="796"/>
      <c r="O171" s="796"/>
      <c r="P171" s="796"/>
      <c r="Q171" s="797"/>
      <c r="R171" s="837"/>
      <c r="S171" s="796"/>
      <c r="T171" s="796"/>
      <c r="U171" s="796"/>
      <c r="V171" s="796"/>
      <c r="W171" s="796"/>
      <c r="X171" s="796"/>
      <c r="Y171" s="796"/>
      <c r="Z171" s="796"/>
      <c r="AA171" s="796"/>
      <c r="AB171" s="796"/>
      <c r="AC171" s="796"/>
      <c r="AD171" s="796"/>
      <c r="AE171" s="796"/>
      <c r="AF171" s="796"/>
      <c r="AG171" s="796"/>
      <c r="AH171" s="796"/>
      <c r="AI171" s="838"/>
      <c r="AJ171" s="557"/>
      <c r="AK171" s="557"/>
      <c r="AL171" s="557"/>
      <c r="AM171" s="557"/>
      <c r="AN171" s="557"/>
      <c r="AO171" s="557"/>
      <c r="AP171" s="557"/>
      <c r="AQ171" s="557"/>
      <c r="AR171" s="557"/>
      <c r="AS171" s="557"/>
      <c r="AT171" s="557"/>
      <c r="AU171" s="557"/>
      <c r="AV171" s="557"/>
      <c r="AW171" s="557"/>
      <c r="AX171" s="557"/>
      <c r="AY171" s="557"/>
      <c r="AZ171" s="216"/>
      <c r="BA171" s="392"/>
      <c r="BB171" s="159"/>
      <c r="BC171" s="340"/>
      <c r="BD171" s="306"/>
      <c r="BE171" s="306"/>
      <c r="BF171" s="306"/>
      <c r="BG171" s="341"/>
      <c r="BH171" s="351"/>
      <c r="BI171" s="306"/>
      <c r="BJ171" s="306"/>
      <c r="BK171" s="306"/>
      <c r="BL171" s="341"/>
      <c r="BM171" s="351"/>
      <c r="BN171" s="306"/>
      <c r="BO171" s="306"/>
      <c r="BP171" s="306"/>
      <c r="BQ171" s="341"/>
      <c r="BR171" s="351"/>
      <c r="BS171" s="306"/>
      <c r="BT171" s="306"/>
      <c r="BU171" s="306"/>
      <c r="BV171" s="306"/>
      <c r="BW171" s="306"/>
      <c r="BX171" s="306"/>
      <c r="BY171" s="307"/>
      <c r="BZ171" s="307"/>
      <c r="CA171" s="307"/>
      <c r="CB171" s="307"/>
      <c r="CC171" s="307"/>
      <c r="CD171" s="307"/>
      <c r="CE171" s="307"/>
      <c r="CF171" s="307"/>
      <c r="CG171" s="307"/>
      <c r="CH171" s="307"/>
      <c r="CI171" s="307"/>
      <c r="CJ171" s="1492"/>
      <c r="CK171" s="1492"/>
      <c r="CL171" s="1492"/>
      <c r="CM171" s="1492"/>
      <c r="CN171" s="1492"/>
      <c r="CO171" s="1492"/>
      <c r="CP171" s="1492"/>
      <c r="CQ171" s="1492"/>
      <c r="CR171" s="1492"/>
      <c r="CS171" s="1492"/>
      <c r="CT171" s="1492"/>
      <c r="CU171" s="1492"/>
      <c r="CV171" s="1492"/>
      <c r="CW171" s="1492"/>
      <c r="CX171" s="1492"/>
      <c r="CY171" s="1492"/>
      <c r="CZ171" s="1492"/>
    </row>
    <row r="172" s="398" customFormat="true" ht="15" customHeight="true" x14ac:dyDescent="0.2">
      <c r="A172" s="1196"/>
      <c r="B172" s="1208"/>
      <c r="C172" s="1293"/>
      <c r="D172" s="1294"/>
      <c r="E172" s="1294"/>
      <c r="F172" s="1294"/>
      <c r="G172" s="1295"/>
      <c r="H172" s="1296"/>
      <c r="I172" s="1294"/>
      <c r="J172" s="1294"/>
      <c r="K172" s="1294"/>
      <c r="L172" s="1297"/>
      <c r="M172" s="1298"/>
      <c r="N172" s="1294"/>
      <c r="O172" s="1294"/>
      <c r="P172" s="1294"/>
      <c r="Q172" s="1295"/>
      <c r="R172" s="1296"/>
      <c r="S172" s="1294"/>
      <c r="T172" s="1294"/>
      <c r="U172" s="1294"/>
      <c r="V172" s="1294"/>
      <c r="W172" s="1294"/>
      <c r="X172" s="1294"/>
      <c r="Y172" s="1294"/>
      <c r="Z172" s="1294"/>
      <c r="AA172" s="1294"/>
      <c r="AB172" s="1299"/>
      <c r="AC172" s="796"/>
      <c r="AD172" s="796"/>
      <c r="AE172" s="796"/>
      <c r="AF172" s="796"/>
      <c r="AG172" s="796"/>
      <c r="AH172" s="796"/>
      <c r="AI172" s="838"/>
      <c r="AJ172" s="557"/>
      <c r="AK172" s="557"/>
      <c r="AL172" s="557"/>
      <c r="AM172" s="557"/>
      <c r="AN172" s="557"/>
      <c r="AO172" s="557"/>
      <c r="AP172" s="557"/>
      <c r="AQ172" s="557"/>
      <c r="AR172" s="557"/>
      <c r="AS172" s="557"/>
      <c r="AT172" s="557"/>
      <c r="AU172" s="557"/>
      <c r="AV172" s="557"/>
      <c r="AW172" s="557"/>
      <c r="AX172" s="557"/>
      <c r="AY172" s="557"/>
      <c r="AZ172" s="216"/>
      <c r="BA172" s="392"/>
      <c r="BB172" s="159"/>
      <c r="BC172" s="340"/>
      <c r="BD172" s="306"/>
      <c r="BE172" s="306"/>
      <c r="BF172" s="306"/>
      <c r="BG172" s="341"/>
      <c r="BH172" s="351"/>
      <c r="BI172" s="306"/>
      <c r="BJ172" s="306"/>
      <c r="BK172" s="306"/>
      <c r="BL172" s="341"/>
      <c r="BM172" s="351"/>
      <c r="BN172" s="306"/>
      <c r="BO172" s="306"/>
      <c r="BP172" s="306"/>
      <c r="BQ172" s="341"/>
      <c r="BR172" s="351"/>
      <c r="BS172" s="306"/>
      <c r="BT172" s="306"/>
      <c r="BU172" s="306"/>
      <c r="BV172" s="306"/>
      <c r="BW172" s="306"/>
      <c r="BX172" s="306"/>
      <c r="BY172" s="307"/>
      <c r="BZ172" s="307"/>
      <c r="CA172" s="307"/>
      <c r="CB172" s="307"/>
      <c r="CC172" s="307"/>
      <c r="CD172" s="307"/>
      <c r="CE172" s="307"/>
      <c r="CF172" s="307"/>
      <c r="CG172" s="307"/>
      <c r="CH172" s="307"/>
      <c r="CI172" s="307"/>
      <c r="CJ172" s="1492"/>
      <c r="CK172" s="1492"/>
      <c r="CL172" s="1492"/>
      <c r="CM172" s="1492"/>
      <c r="CN172" s="1492"/>
      <c r="CO172" s="1492"/>
      <c r="CP172" s="1492"/>
      <c r="CQ172" s="1492"/>
      <c r="CR172" s="1492"/>
      <c r="CS172" s="1492"/>
      <c r="CT172" s="1492"/>
      <c r="CU172" s="1492"/>
      <c r="CV172" s="1492"/>
      <c r="CW172" s="1492"/>
      <c r="CX172" s="1492"/>
      <c r="CY172" s="1492"/>
      <c r="CZ172" s="1492"/>
    </row>
    <row r="173" s="398" customFormat="true" ht="15" customHeight="true" x14ac:dyDescent="0.2">
      <c r="A173" s="1197"/>
      <c r="B173" s="1376"/>
      <c r="C173" s="1152"/>
      <c r="D173" s="1153"/>
      <c r="E173" s="1153"/>
      <c r="F173" s="1153"/>
      <c r="G173" s="1187"/>
      <c r="H173" s="1179"/>
      <c r="I173" s="1153"/>
      <c r="J173" s="1153"/>
      <c r="K173" s="1153"/>
      <c r="L173" s="1160"/>
      <c r="M173" s="1169"/>
      <c r="N173" s="1153"/>
      <c r="O173" s="1153"/>
      <c r="P173" s="1153"/>
      <c r="Q173" s="1187"/>
      <c r="R173" s="1179"/>
      <c r="S173" s="1153"/>
      <c r="T173" s="1153"/>
      <c r="U173" s="1153"/>
      <c r="V173" s="1153"/>
      <c r="W173" s="1153"/>
      <c r="X173" s="1153"/>
      <c r="Y173" s="1153"/>
      <c r="Z173" s="1153"/>
      <c r="AA173" s="1153"/>
      <c r="AB173" s="1153"/>
      <c r="AC173" s="1153"/>
      <c r="AD173" s="1153"/>
      <c r="AE173" s="1153"/>
      <c r="AF173" s="1153"/>
      <c r="AG173" s="1153"/>
      <c r="AH173" s="1153"/>
      <c r="AI173" s="1540"/>
      <c r="AJ173" s="557"/>
      <c r="AK173" s="557"/>
      <c r="AL173" s="557"/>
      <c r="AM173" s="557"/>
      <c r="AN173" s="557"/>
      <c r="AO173" s="557"/>
      <c r="AP173" s="557"/>
      <c r="AQ173" s="557"/>
      <c r="AR173" s="557"/>
      <c r="AS173" s="557"/>
      <c r="AT173" s="557"/>
      <c r="AU173" s="557"/>
      <c r="AV173" s="557"/>
      <c r="AW173" s="557"/>
      <c r="AX173" s="557"/>
      <c r="AY173" s="557"/>
      <c r="AZ173" s="216"/>
      <c r="BA173" s="392"/>
      <c r="BB173" s="159"/>
      <c r="BC173" s="340"/>
      <c r="BD173" s="306"/>
      <c r="BE173" s="306"/>
      <c r="BF173" s="306"/>
      <c r="BG173" s="341"/>
      <c r="BH173" s="351"/>
      <c r="BI173" s="306"/>
      <c r="BJ173" s="306"/>
      <c r="BK173" s="306"/>
      <c r="BL173" s="341"/>
      <c r="BM173" s="351"/>
      <c r="BN173" s="306"/>
      <c r="BO173" s="306"/>
      <c r="BP173" s="306"/>
      <c r="BQ173" s="341"/>
      <c r="BR173" s="351"/>
      <c r="BS173" s="306"/>
      <c r="BT173" s="306"/>
      <c r="BU173" s="306"/>
      <c r="BV173" s="306"/>
      <c r="BW173" s="306"/>
      <c r="BX173" s="306"/>
      <c r="BY173" s="307"/>
      <c r="BZ173" s="307"/>
      <c r="CA173" s="307"/>
      <c r="CB173" s="307"/>
      <c r="CC173" s="307"/>
      <c r="CD173" s="307"/>
      <c r="CE173" s="307"/>
      <c r="CF173" s="307"/>
      <c r="CG173" s="307"/>
      <c r="CH173" s="307"/>
      <c r="CI173" s="307"/>
      <c r="CJ173" s="1492"/>
      <c r="CK173" s="1492"/>
      <c r="CL173" s="1492"/>
      <c r="CM173" s="1492"/>
      <c r="CN173" s="1492"/>
      <c r="CO173" s="1492"/>
      <c r="CP173" s="1492"/>
      <c r="CQ173" s="1492"/>
      <c r="CR173" s="1492"/>
      <c r="CS173" s="1492"/>
      <c r="CT173" s="1492"/>
      <c r="CU173" s="1492"/>
      <c r="CV173" s="1492"/>
      <c r="CW173" s="1492"/>
      <c r="CX173" s="1492"/>
      <c r="CY173" s="1492"/>
      <c r="CZ173" s="1492"/>
    </row>
    <row r="174" s="398" customFormat="true" ht="15" customHeight="true" x14ac:dyDescent="0.2">
      <c r="A174" s="1198"/>
      <c r="B174" s="1377"/>
      <c r="C174" s="1154"/>
      <c r="D174" s="1155"/>
      <c r="E174" s="1155"/>
      <c r="F174" s="1155"/>
      <c r="G174" s="1188"/>
      <c r="H174" s="1180"/>
      <c r="I174" s="1155"/>
      <c r="J174" s="1155"/>
      <c r="K174" s="1155"/>
      <c r="L174" s="1161"/>
      <c r="M174" s="1170"/>
      <c r="N174" s="1155"/>
      <c r="O174" s="1155"/>
      <c r="P174" s="1155"/>
      <c r="Q174" s="1188"/>
      <c r="R174" s="1180"/>
      <c r="S174" s="1155"/>
      <c r="T174" s="1155"/>
      <c r="U174" s="1155"/>
      <c r="V174" s="1155"/>
      <c r="W174" s="1155"/>
      <c r="X174" s="1155"/>
      <c r="Y174" s="1155"/>
      <c r="Z174" s="1155"/>
      <c r="AA174" s="1155"/>
      <c r="AB174" s="1155"/>
      <c r="AC174" s="1155"/>
      <c r="AD174" s="1155"/>
      <c r="AE174" s="1155"/>
      <c r="AF174" s="1155"/>
      <c r="AG174" s="1155"/>
      <c r="AH174" s="1155"/>
      <c r="AI174" s="1541"/>
      <c r="AJ174" s="557"/>
      <c r="AK174" s="557"/>
      <c r="AL174" s="557"/>
      <c r="AM174" s="557"/>
      <c r="AN174" s="557"/>
      <c r="AO174" s="557"/>
      <c r="AP174" s="557"/>
      <c r="AQ174" s="557"/>
      <c r="AR174" s="557"/>
      <c r="AS174" s="557"/>
      <c r="AT174" s="557"/>
      <c r="AU174" s="557"/>
      <c r="AV174" s="557"/>
      <c r="AW174" s="557"/>
      <c r="AX174" s="557"/>
      <c r="AY174" s="557"/>
      <c r="AZ174" s="216"/>
      <c r="BA174" s="392"/>
      <c r="BB174" s="159"/>
      <c r="BC174" s="340"/>
      <c r="BD174" s="306"/>
      <c r="BE174" s="306"/>
      <c r="BF174" s="306"/>
      <c r="BG174" s="341"/>
      <c r="BH174" s="351"/>
      <c r="BI174" s="306"/>
      <c r="BJ174" s="306"/>
      <c r="BK174" s="306"/>
      <c r="BL174" s="341"/>
      <c r="BM174" s="351"/>
      <c r="BN174" s="306"/>
      <c r="BO174" s="306"/>
      <c r="BP174" s="306"/>
      <c r="BQ174" s="341"/>
      <c r="BR174" s="351"/>
      <c r="BS174" s="306"/>
      <c r="BT174" s="306"/>
      <c r="BU174" s="306"/>
      <c r="BV174" s="306"/>
      <c r="BW174" s="306"/>
      <c r="BX174" s="306"/>
      <c r="BY174" s="307"/>
      <c r="BZ174" s="307"/>
      <c r="CA174" s="307"/>
      <c r="CB174" s="307"/>
      <c r="CC174" s="307"/>
      <c r="CD174" s="307"/>
      <c r="CE174" s="307"/>
      <c r="CF174" s="307"/>
      <c r="CG174" s="307"/>
      <c r="CH174" s="307"/>
      <c r="CI174" s="307"/>
      <c r="CJ174" s="1492"/>
      <c r="CK174" s="1492"/>
      <c r="CL174" s="1492"/>
      <c r="CM174" s="1492"/>
      <c r="CN174" s="1492"/>
      <c r="CO174" s="1492"/>
      <c r="CP174" s="1492"/>
      <c r="CQ174" s="1492"/>
      <c r="CR174" s="1492"/>
      <c r="CS174" s="1492"/>
      <c r="CT174" s="1492"/>
      <c r="CU174" s="1492"/>
      <c r="CV174" s="1492"/>
      <c r="CW174" s="1492"/>
      <c r="CX174" s="1492"/>
      <c r="CY174" s="1492"/>
      <c r="CZ174" s="1492"/>
    </row>
    <row r="175" s="398" customFormat="true" ht="15" customHeight="true" x14ac:dyDescent="0.2">
      <c r="A175" s="1199"/>
      <c r="B175" s="1378"/>
      <c r="C175" s="1300"/>
      <c r="D175" s="1301"/>
      <c r="E175" s="1301"/>
      <c r="F175" s="1301"/>
      <c r="G175" s="1302"/>
      <c r="H175" s="1303"/>
      <c r="I175" s="1301"/>
      <c r="J175" s="1301"/>
      <c r="K175" s="1301"/>
      <c r="L175" s="1304"/>
      <c r="M175" s="1305"/>
      <c r="N175" s="1301"/>
      <c r="O175" s="1301"/>
      <c r="P175" s="1301"/>
      <c r="Q175" s="1302"/>
      <c r="R175" s="1303"/>
      <c r="S175" s="1301"/>
      <c r="T175" s="1301"/>
      <c r="U175" s="1301"/>
      <c r="V175" s="1301"/>
      <c r="W175" s="1301"/>
      <c r="X175" s="1301"/>
      <c r="Y175" s="1301"/>
      <c r="Z175" s="1301"/>
      <c r="AA175" s="1301"/>
      <c r="AB175" s="1301"/>
      <c r="AC175" s="1301"/>
      <c r="AD175" s="1301"/>
      <c r="AE175" s="1301"/>
      <c r="AF175" s="1301"/>
      <c r="AG175" s="1301"/>
      <c r="AH175" s="1301"/>
      <c r="AI175" s="1542"/>
      <c r="AJ175" s="557"/>
      <c r="AK175" s="557"/>
      <c r="AL175" s="557"/>
      <c r="AM175" s="557"/>
      <c r="AN175" s="557"/>
      <c r="AO175" s="557"/>
      <c r="AP175" s="557"/>
      <c r="AQ175" s="557"/>
      <c r="AR175" s="557"/>
      <c r="AS175" s="557"/>
      <c r="AT175" s="557"/>
      <c r="AU175" s="557"/>
      <c r="AV175" s="557"/>
      <c r="AW175" s="557"/>
      <c r="AX175" s="557"/>
      <c r="AY175" s="557"/>
      <c r="AZ175" s="216"/>
      <c r="BA175" s="392"/>
      <c r="BB175" s="159"/>
      <c r="BC175" s="340"/>
      <c r="BD175" s="306"/>
      <c r="BE175" s="306"/>
      <c r="BF175" s="306"/>
      <c r="BG175" s="341"/>
      <c r="BH175" s="351"/>
      <c r="BI175" s="306"/>
      <c r="BJ175" s="306"/>
      <c r="BK175" s="306"/>
      <c r="BL175" s="341"/>
      <c r="BM175" s="351"/>
      <c r="BN175" s="306"/>
      <c r="BO175" s="306"/>
      <c r="BP175" s="306"/>
      <c r="BQ175" s="341"/>
      <c r="BR175" s="351"/>
      <c r="BS175" s="306"/>
      <c r="BT175" s="306"/>
      <c r="BU175" s="306"/>
      <c r="BV175" s="306"/>
      <c r="BW175" s="306"/>
      <c r="BX175" s="306"/>
      <c r="BY175" s="307"/>
      <c r="BZ175" s="307"/>
      <c r="CA175" s="307"/>
      <c r="CB175" s="307"/>
      <c r="CC175" s="307"/>
      <c r="CD175" s="307"/>
      <c r="CE175" s="307"/>
      <c r="CF175" s="307"/>
      <c r="CG175" s="307"/>
      <c r="CH175" s="307"/>
      <c r="CI175" s="307"/>
      <c r="CJ175" s="1492"/>
      <c r="CK175" s="1492"/>
      <c r="CL175" s="1492"/>
      <c r="CM175" s="1492"/>
      <c r="CN175" s="1492"/>
      <c r="CO175" s="1492"/>
      <c r="CP175" s="1492"/>
      <c r="CQ175" s="1492"/>
      <c r="CR175" s="1492"/>
      <c r="CS175" s="1492"/>
      <c r="CT175" s="1492"/>
      <c r="CU175" s="1492"/>
      <c r="CV175" s="1492"/>
      <c r="CW175" s="1492"/>
      <c r="CX175" s="1492"/>
      <c r="CY175" s="1492"/>
      <c r="CZ175" s="1492"/>
    </row>
    <row r="176" s="398" customFormat="true" ht="15" customHeight="true" x14ac:dyDescent="0.2">
      <c r="A176" s="1200"/>
      <c r="B176" s="1379"/>
      <c r="C176" s="1306"/>
      <c r="D176" s="1307"/>
      <c r="E176" s="1307"/>
      <c r="F176" s="1307"/>
      <c r="G176" s="1308"/>
      <c r="H176" s="1309"/>
      <c r="I176" s="1307"/>
      <c r="J176" s="1307"/>
      <c r="K176" s="1307"/>
      <c r="L176" s="1310"/>
      <c r="M176" s="1311"/>
      <c r="N176" s="1307"/>
      <c r="O176" s="1307"/>
      <c r="P176" s="1307"/>
      <c r="Q176" s="1308"/>
      <c r="R176" s="1309"/>
      <c r="S176" s="1307"/>
      <c r="T176" s="1307"/>
      <c r="U176" s="1307"/>
      <c r="V176" s="1307"/>
      <c r="W176" s="1307"/>
      <c r="X176" s="1307"/>
      <c r="Y176" s="1307"/>
      <c r="Z176" s="1307"/>
      <c r="AA176" s="1307"/>
      <c r="AB176" s="1307"/>
      <c r="AC176" s="1307"/>
      <c r="AD176" s="1307"/>
      <c r="AE176" s="1307"/>
      <c r="AF176" s="1307"/>
      <c r="AG176" s="1307"/>
      <c r="AH176" s="1307"/>
      <c r="AI176" s="1543"/>
      <c r="AJ176" s="557"/>
      <c r="AK176" s="557"/>
      <c r="AL176" s="557"/>
      <c r="AM176" s="557"/>
      <c r="AN176" s="557"/>
      <c r="AO176" s="557"/>
      <c r="AP176" s="557"/>
      <c r="AQ176" s="557"/>
      <c r="AR176" s="557"/>
      <c r="AS176" s="557"/>
      <c r="AT176" s="557"/>
      <c r="AU176" s="557"/>
      <c r="AV176" s="557"/>
      <c r="AW176" s="557"/>
      <c r="AX176" s="557"/>
      <c r="AY176" s="557"/>
      <c r="AZ176" s="216"/>
      <c r="BA176" s="392"/>
      <c r="BB176" s="159"/>
      <c r="BC176" s="340"/>
      <c r="BD176" s="306"/>
      <c r="BE176" s="306"/>
      <c r="BF176" s="306"/>
      <c r="BG176" s="341"/>
      <c r="BH176" s="351"/>
      <c r="BI176" s="306"/>
      <c r="BJ176" s="306"/>
      <c r="BK176" s="306"/>
      <c r="BL176" s="341"/>
      <c r="BM176" s="351"/>
      <c r="BN176" s="306"/>
      <c r="BO176" s="306"/>
      <c r="BP176" s="306"/>
      <c r="BQ176" s="341"/>
      <c r="BR176" s="351"/>
      <c r="BS176" s="306"/>
      <c r="BT176" s="306"/>
      <c r="BU176" s="306"/>
      <c r="BV176" s="306"/>
      <c r="BW176" s="306"/>
      <c r="BX176" s="306"/>
      <c r="BY176" s="307"/>
      <c r="BZ176" s="307"/>
      <c r="CA176" s="307"/>
      <c r="CB176" s="307"/>
      <c r="CC176" s="307"/>
      <c r="CD176" s="307"/>
      <c r="CE176" s="307"/>
      <c r="CF176" s="307"/>
      <c r="CG176" s="307"/>
      <c r="CH176" s="307"/>
      <c r="CI176" s="307"/>
      <c r="CJ176" s="1492"/>
      <c r="CK176" s="1492"/>
      <c r="CL176" s="1492"/>
      <c r="CM176" s="1492"/>
      <c r="CN176" s="1492"/>
      <c r="CO176" s="1492"/>
      <c r="CP176" s="1492"/>
      <c r="CQ176" s="1492"/>
      <c r="CR176" s="1492"/>
      <c r="CS176" s="1492"/>
      <c r="CT176" s="1492"/>
      <c r="CU176" s="1492"/>
      <c r="CV176" s="1492"/>
      <c r="CW176" s="1492"/>
      <c r="CX176" s="1492"/>
      <c r="CY176" s="1492"/>
      <c r="CZ176" s="1492"/>
    </row>
    <row r="177" s="398" customFormat="true" ht="15" customHeight="true" x14ac:dyDescent="0.2">
      <c r="A177" s="1200"/>
      <c r="B177" s="1379"/>
      <c r="C177" s="1306"/>
      <c r="D177" s="1307"/>
      <c r="E177" s="1307"/>
      <c r="F177" s="1307"/>
      <c r="G177" s="1308"/>
      <c r="H177" s="1309"/>
      <c r="I177" s="1307"/>
      <c r="J177" s="1307"/>
      <c r="K177" s="1307"/>
      <c r="L177" s="1310"/>
      <c r="M177" s="1311"/>
      <c r="N177" s="1307"/>
      <c r="O177" s="1307"/>
      <c r="P177" s="1307"/>
      <c r="Q177" s="1308"/>
      <c r="R177" s="1309"/>
      <c r="S177" s="1307"/>
      <c r="T177" s="1307"/>
      <c r="U177" s="1307"/>
      <c r="V177" s="1307"/>
      <c r="W177" s="1307"/>
      <c r="X177" s="1307"/>
      <c r="Y177" s="1307"/>
      <c r="Z177" s="1307"/>
      <c r="AA177" s="1307"/>
      <c r="AB177" s="1307"/>
      <c r="AC177" s="1307"/>
      <c r="AD177" s="1307"/>
      <c r="AE177" s="1307"/>
      <c r="AF177" s="1307"/>
      <c r="AG177" s="1307"/>
      <c r="AH177" s="1307"/>
      <c r="AI177" s="1543"/>
      <c r="AJ177" s="557"/>
      <c r="AK177" s="557"/>
      <c r="AL177" s="557"/>
      <c r="AM177" s="557"/>
      <c r="AN177" s="557"/>
      <c r="AO177" s="557"/>
      <c r="AP177" s="557"/>
      <c r="AQ177" s="557"/>
      <c r="AR177" s="557"/>
      <c r="AS177" s="557"/>
      <c r="AT177" s="557"/>
      <c r="AU177" s="557"/>
      <c r="AV177" s="557"/>
      <c r="AW177" s="557"/>
      <c r="AX177" s="557"/>
      <c r="AY177" s="557"/>
      <c r="AZ177" s="216"/>
      <c r="BA177" s="392"/>
      <c r="BB177" s="159"/>
      <c r="BC177" s="340"/>
      <c r="BD177" s="306"/>
      <c r="BE177" s="306"/>
      <c r="BF177" s="306"/>
      <c r="BG177" s="341"/>
      <c r="BH177" s="351"/>
      <c r="BI177" s="306"/>
      <c r="BJ177" s="306"/>
      <c r="BK177" s="306"/>
      <c r="BL177" s="341"/>
      <c r="BM177" s="351"/>
      <c r="BN177" s="306"/>
      <c r="BO177" s="306"/>
      <c r="BP177" s="306"/>
      <c r="BQ177" s="341"/>
      <c r="BR177" s="351"/>
      <c r="BS177" s="306"/>
      <c r="BT177" s="306"/>
      <c r="BU177" s="306"/>
      <c r="BV177" s="306"/>
      <c r="BW177" s="306"/>
      <c r="BX177" s="306"/>
      <c r="BY177" s="307"/>
      <c r="BZ177" s="307"/>
      <c r="CA177" s="307"/>
      <c r="CB177" s="307"/>
      <c r="CC177" s="307"/>
      <c r="CD177" s="307"/>
      <c r="CE177" s="307"/>
      <c r="CF177" s="307"/>
      <c r="CG177" s="307"/>
      <c r="CH177" s="307"/>
      <c r="CI177" s="307"/>
      <c r="CJ177" s="1492"/>
      <c r="CK177" s="1492"/>
      <c r="CL177" s="1492"/>
      <c r="CM177" s="1492"/>
      <c r="CN177" s="1492"/>
      <c r="CO177" s="1492"/>
      <c r="CP177" s="1492"/>
      <c r="CQ177" s="1492"/>
      <c r="CR177" s="1492"/>
      <c r="CS177" s="1492"/>
      <c r="CT177" s="1492"/>
      <c r="CU177" s="1492"/>
      <c r="CV177" s="1492"/>
      <c r="CW177" s="1492"/>
      <c r="CX177" s="1492"/>
      <c r="CY177" s="1492"/>
      <c r="CZ177" s="1492"/>
    </row>
    <row r="178" s="398" customFormat="true" ht="15" customHeight="true" x14ac:dyDescent="0.2">
      <c r="A178" s="1200"/>
      <c r="B178" s="1379"/>
      <c r="C178" s="1306"/>
      <c r="D178" s="1307"/>
      <c r="E178" s="1307"/>
      <c r="F178" s="1307"/>
      <c r="G178" s="1308"/>
      <c r="H178" s="1309"/>
      <c r="I178" s="1307"/>
      <c r="J178" s="1307"/>
      <c r="K178" s="1307"/>
      <c r="L178" s="1310"/>
      <c r="M178" s="1311"/>
      <c r="N178" s="1307"/>
      <c r="O178" s="1307"/>
      <c r="P178" s="1307"/>
      <c r="Q178" s="1308"/>
      <c r="R178" s="1309"/>
      <c r="S178" s="1307"/>
      <c r="T178" s="1307"/>
      <c r="U178" s="1307"/>
      <c r="V178" s="1307"/>
      <c r="W178" s="1307"/>
      <c r="X178" s="1307"/>
      <c r="Y178" s="1307"/>
      <c r="Z178" s="1307"/>
      <c r="AA178" s="1307"/>
      <c r="AB178" s="1307"/>
      <c r="AC178" s="1307"/>
      <c r="AD178" s="1307"/>
      <c r="AE178" s="1307"/>
      <c r="AF178" s="1307"/>
      <c r="AG178" s="1307"/>
      <c r="AH178" s="1307"/>
      <c r="AI178" s="1543"/>
      <c r="AJ178" s="557"/>
      <c r="AK178" s="557"/>
      <c r="AL178" s="557"/>
      <c r="AM178" s="557"/>
      <c r="AN178" s="557"/>
      <c r="AO178" s="557"/>
      <c r="AP178" s="557"/>
      <c r="AQ178" s="557"/>
      <c r="AR178" s="557"/>
      <c r="AS178" s="557"/>
      <c r="AT178" s="557"/>
      <c r="AU178" s="557"/>
      <c r="AV178" s="557"/>
      <c r="AW178" s="557"/>
      <c r="AX178" s="557"/>
      <c r="AY178" s="557"/>
      <c r="AZ178" s="216"/>
      <c r="BA178" s="392"/>
      <c r="BB178" s="159"/>
      <c r="BC178" s="340"/>
      <c r="BD178" s="306"/>
      <c r="BE178" s="306"/>
      <c r="BF178" s="306"/>
      <c r="BG178" s="341"/>
      <c r="BH178" s="351"/>
      <c r="BI178" s="306"/>
      <c r="BJ178" s="306"/>
      <c r="BK178" s="306"/>
      <c r="BL178" s="341"/>
      <c r="BM178" s="351"/>
      <c r="BN178" s="306"/>
      <c r="BO178" s="306"/>
      <c r="BP178" s="306"/>
      <c r="BQ178" s="341"/>
      <c r="BR178" s="351"/>
      <c r="BS178" s="306"/>
      <c r="BT178" s="306"/>
      <c r="BU178" s="306"/>
      <c r="BV178" s="306"/>
      <c r="BW178" s="306"/>
      <c r="BX178" s="306"/>
      <c r="BY178" s="307"/>
      <c r="BZ178" s="307"/>
      <c r="CA178" s="307"/>
      <c r="CB178" s="307"/>
      <c r="CC178" s="307"/>
      <c r="CD178" s="307"/>
      <c r="CE178" s="307"/>
      <c r="CF178" s="307"/>
      <c r="CG178" s="307"/>
      <c r="CH178" s="307"/>
      <c r="CI178" s="307"/>
      <c r="CJ178" s="1492"/>
      <c r="CK178" s="1492"/>
      <c r="CL178" s="1492"/>
      <c r="CM178" s="1492"/>
      <c r="CN178" s="1492"/>
      <c r="CO178" s="1492"/>
      <c r="CP178" s="1492"/>
      <c r="CQ178" s="1492"/>
      <c r="CR178" s="1492"/>
      <c r="CS178" s="1492"/>
      <c r="CT178" s="1492"/>
      <c r="CU178" s="1492"/>
      <c r="CV178" s="1492"/>
      <c r="CW178" s="1492"/>
      <c r="CX178" s="1492"/>
      <c r="CY178" s="1492"/>
      <c r="CZ178" s="1492"/>
    </row>
    <row r="179" s="398" customFormat="true" ht="15" customHeight="true" x14ac:dyDescent="0.2">
      <c r="A179" s="1200"/>
      <c r="B179" s="1379"/>
      <c r="C179" s="1306"/>
      <c r="D179" s="1307"/>
      <c r="E179" s="1307"/>
      <c r="F179" s="1307"/>
      <c r="G179" s="1308"/>
      <c r="H179" s="1309"/>
      <c r="I179" s="1307"/>
      <c r="J179" s="1307"/>
      <c r="K179" s="1307"/>
      <c r="L179" s="1310"/>
      <c r="M179" s="1311"/>
      <c r="N179" s="1307"/>
      <c r="O179" s="1307"/>
      <c r="P179" s="1307"/>
      <c r="Q179" s="1308"/>
      <c r="R179" s="1309"/>
      <c r="S179" s="1307"/>
      <c r="T179" s="1307"/>
      <c r="U179" s="1307"/>
      <c r="V179" s="1307"/>
      <c r="W179" s="1307"/>
      <c r="X179" s="1307"/>
      <c r="Y179" s="1307"/>
      <c r="Z179" s="1307"/>
      <c r="AA179" s="1307"/>
      <c r="AB179" s="1307"/>
      <c r="AC179" s="1307"/>
      <c r="AD179" s="1307"/>
      <c r="AE179" s="1307"/>
      <c r="AF179" s="1307"/>
      <c r="AG179" s="1307"/>
      <c r="AH179" s="1307"/>
      <c r="AI179" s="1543"/>
      <c r="AJ179" s="557"/>
      <c r="AK179" s="557"/>
      <c r="AL179" s="557"/>
      <c r="AM179" s="557"/>
      <c r="AN179" s="557"/>
      <c r="AO179" s="557"/>
      <c r="AP179" s="557"/>
      <c r="AQ179" s="557"/>
      <c r="AR179" s="557"/>
      <c r="AS179" s="557"/>
      <c r="AT179" s="557"/>
      <c r="AU179" s="557"/>
      <c r="AV179" s="557"/>
      <c r="AW179" s="557"/>
      <c r="AX179" s="557"/>
      <c r="AY179" s="557"/>
      <c r="AZ179" s="216"/>
      <c r="BA179" s="392"/>
      <c r="BB179" s="159"/>
      <c r="BC179" s="340"/>
      <c r="BD179" s="306"/>
      <c r="BE179" s="306"/>
      <c r="BF179" s="306"/>
      <c r="BG179" s="341"/>
      <c r="BH179" s="351"/>
      <c r="BI179" s="306"/>
      <c r="BJ179" s="306"/>
      <c r="BK179" s="306"/>
      <c r="BL179" s="341"/>
      <c r="BM179" s="351"/>
      <c r="BN179" s="306"/>
      <c r="BO179" s="306"/>
      <c r="BP179" s="306"/>
      <c r="BQ179" s="341"/>
      <c r="BR179" s="351"/>
      <c r="BS179" s="306"/>
      <c r="BT179" s="306"/>
      <c r="BU179" s="306"/>
      <c r="BV179" s="306"/>
      <c r="BW179" s="306"/>
      <c r="BX179" s="306"/>
      <c r="BY179" s="307"/>
      <c r="BZ179" s="307"/>
      <c r="CA179" s="307"/>
      <c r="CB179" s="307"/>
      <c r="CC179" s="307"/>
      <c r="CD179" s="307"/>
      <c r="CE179" s="307"/>
      <c r="CF179" s="307"/>
      <c r="CG179" s="307"/>
      <c r="CH179" s="307"/>
      <c r="CI179" s="307"/>
      <c r="CJ179" s="1492"/>
      <c r="CK179" s="1492"/>
      <c r="CL179" s="1492"/>
      <c r="CM179" s="1492"/>
      <c r="CN179" s="1492"/>
      <c r="CO179" s="1492"/>
      <c r="CP179" s="1492"/>
      <c r="CQ179" s="1492"/>
      <c r="CR179" s="1492"/>
      <c r="CS179" s="1492"/>
      <c r="CT179" s="1492"/>
      <c r="CU179" s="1492"/>
      <c r="CV179" s="1492"/>
      <c r="CW179" s="1492"/>
      <c r="CX179" s="1492"/>
      <c r="CY179" s="1492"/>
      <c r="CZ179" s="1492"/>
    </row>
    <row r="180" s="398" customFormat="true" ht="15" customHeight="true" x14ac:dyDescent="0.2">
      <c r="A180" s="1200"/>
      <c r="B180" s="1379"/>
      <c r="C180" s="1306"/>
      <c r="D180" s="1307"/>
      <c r="E180" s="1307"/>
      <c r="F180" s="1307"/>
      <c r="G180" s="1308"/>
      <c r="H180" s="1309"/>
      <c r="I180" s="1307"/>
      <c r="J180" s="1307"/>
      <c r="K180" s="1307"/>
      <c r="L180" s="1310"/>
      <c r="M180" s="1311"/>
      <c r="N180" s="1307"/>
      <c r="O180" s="1307"/>
      <c r="P180" s="1307"/>
      <c r="Q180" s="1308"/>
      <c r="R180" s="1309"/>
      <c r="S180" s="1307"/>
      <c r="T180" s="1307"/>
      <c r="U180" s="1307"/>
      <c r="V180" s="1307"/>
      <c r="W180" s="1307"/>
      <c r="X180" s="1307"/>
      <c r="Y180" s="1307"/>
      <c r="Z180" s="1307"/>
      <c r="AA180" s="1307"/>
      <c r="AB180" s="1307"/>
      <c r="AC180" s="1307"/>
      <c r="AD180" s="1307"/>
      <c r="AE180" s="1307"/>
      <c r="AF180" s="1307"/>
      <c r="AG180" s="1307"/>
      <c r="AH180" s="1307"/>
      <c r="AI180" s="1543"/>
      <c r="AJ180" s="557"/>
      <c r="AK180" s="557"/>
      <c r="AL180" s="557"/>
      <c r="AM180" s="557"/>
      <c r="AN180" s="557"/>
      <c r="AO180" s="557"/>
      <c r="AP180" s="557"/>
      <c r="AQ180" s="557"/>
      <c r="AR180" s="557"/>
      <c r="AS180" s="557"/>
      <c r="AT180" s="557"/>
      <c r="AU180" s="557"/>
      <c r="AV180" s="557"/>
      <c r="AW180" s="557"/>
      <c r="AX180" s="557"/>
      <c r="AY180" s="557"/>
      <c r="AZ180" s="216"/>
      <c r="BA180" s="392"/>
      <c r="BB180" s="159"/>
      <c r="BC180" s="340"/>
      <c r="BD180" s="306"/>
      <c r="BE180" s="306"/>
      <c r="BF180" s="306"/>
      <c r="BG180" s="341"/>
      <c r="BH180" s="351"/>
      <c r="BI180" s="306"/>
      <c r="BJ180" s="306"/>
      <c r="BK180" s="306"/>
      <c r="BL180" s="341"/>
      <c r="BM180" s="351"/>
      <c r="BN180" s="306"/>
      <c r="BO180" s="306"/>
      <c r="BP180" s="306"/>
      <c r="BQ180" s="341"/>
      <c r="BR180" s="351"/>
      <c r="BS180" s="306"/>
      <c r="BT180" s="306"/>
      <c r="BU180" s="306"/>
      <c r="BV180" s="306"/>
      <c r="BW180" s="306"/>
      <c r="BX180" s="306"/>
      <c r="BY180" s="307"/>
      <c r="BZ180" s="307"/>
      <c r="CA180" s="307"/>
      <c r="CB180" s="307"/>
      <c r="CC180" s="307"/>
      <c r="CD180" s="307"/>
      <c r="CE180" s="307"/>
      <c r="CF180" s="307"/>
      <c r="CG180" s="307"/>
      <c r="CH180" s="307"/>
      <c r="CI180" s="307"/>
      <c r="CJ180" s="1492"/>
      <c r="CK180" s="1492"/>
      <c r="CL180" s="1492"/>
      <c r="CM180" s="1492"/>
      <c r="CN180" s="1492"/>
      <c r="CO180" s="1492"/>
      <c r="CP180" s="1492"/>
      <c r="CQ180" s="1492"/>
      <c r="CR180" s="1492"/>
      <c r="CS180" s="1492"/>
      <c r="CT180" s="1492"/>
      <c r="CU180" s="1492"/>
      <c r="CV180" s="1492"/>
      <c r="CW180" s="1492"/>
      <c r="CX180" s="1492"/>
      <c r="CY180" s="1492"/>
      <c r="CZ180" s="1492"/>
    </row>
    <row r="181" s="398" customFormat="true" ht="15" customHeight="true" x14ac:dyDescent="0.2">
      <c r="A181" s="1200"/>
      <c r="B181" s="1379"/>
      <c r="C181" s="1306"/>
      <c r="D181" s="1307"/>
      <c r="E181" s="1307"/>
      <c r="F181" s="1307"/>
      <c r="G181" s="1308"/>
      <c r="H181" s="1309"/>
      <c r="I181" s="1307"/>
      <c r="J181" s="1307"/>
      <c r="K181" s="1307"/>
      <c r="L181" s="1310"/>
      <c r="M181" s="1311"/>
      <c r="N181" s="1307"/>
      <c r="O181" s="1307"/>
      <c r="P181" s="1307"/>
      <c r="Q181" s="1308"/>
      <c r="R181" s="1309"/>
      <c r="S181" s="1307"/>
      <c r="T181" s="1307"/>
      <c r="U181" s="1307"/>
      <c r="V181" s="1307"/>
      <c r="W181" s="1307"/>
      <c r="X181" s="1307"/>
      <c r="Y181" s="1307"/>
      <c r="Z181" s="1307"/>
      <c r="AA181" s="1307"/>
      <c r="AB181" s="1307"/>
      <c r="AC181" s="1307"/>
      <c r="AD181" s="1307"/>
      <c r="AE181" s="1307"/>
      <c r="AF181" s="1307"/>
      <c r="AG181" s="1307"/>
      <c r="AH181" s="1307"/>
      <c r="AI181" s="1543"/>
      <c r="AJ181" s="557"/>
      <c r="AK181" s="557"/>
      <c r="AL181" s="557"/>
      <c r="AM181" s="557"/>
      <c r="AN181" s="557"/>
      <c r="AO181" s="557"/>
      <c r="AP181" s="557"/>
      <c r="AQ181" s="557"/>
      <c r="AR181" s="557"/>
      <c r="AS181" s="557"/>
      <c r="AT181" s="557"/>
      <c r="AU181" s="557"/>
      <c r="AV181" s="557"/>
      <c r="AW181" s="557"/>
      <c r="AX181" s="557"/>
      <c r="AY181" s="557"/>
      <c r="AZ181" s="216"/>
      <c r="BA181" s="392"/>
      <c r="BB181" s="159"/>
      <c r="BC181" s="340"/>
      <c r="BD181" s="306"/>
      <c r="BE181" s="306"/>
      <c r="BF181" s="306"/>
      <c r="BG181" s="341"/>
      <c r="BH181" s="351"/>
      <c r="BI181" s="306"/>
      <c r="BJ181" s="306"/>
      <c r="BK181" s="306"/>
      <c r="BL181" s="341"/>
      <c r="BM181" s="351"/>
      <c r="BN181" s="306"/>
      <c r="BO181" s="306"/>
      <c r="BP181" s="306"/>
      <c r="BQ181" s="341"/>
      <c r="BR181" s="351"/>
      <c r="BS181" s="306"/>
      <c r="BT181" s="306"/>
      <c r="BU181" s="306"/>
      <c r="BV181" s="306"/>
      <c r="BW181" s="306"/>
      <c r="BX181" s="306"/>
      <c r="BY181" s="307"/>
      <c r="BZ181" s="307"/>
      <c r="CA181" s="307"/>
      <c r="CB181" s="307"/>
      <c r="CC181" s="307"/>
      <c r="CD181" s="307"/>
      <c r="CE181" s="307"/>
      <c r="CF181" s="307"/>
      <c r="CG181" s="307"/>
      <c r="CH181" s="307"/>
      <c r="CI181" s="307"/>
      <c r="CJ181" s="1492"/>
      <c r="CK181" s="1492"/>
      <c r="CL181" s="1492"/>
      <c r="CM181" s="1492"/>
      <c r="CN181" s="1492"/>
      <c r="CO181" s="1492"/>
      <c r="CP181" s="1492"/>
      <c r="CQ181" s="1492"/>
      <c r="CR181" s="1492"/>
      <c r="CS181" s="1492"/>
      <c r="CT181" s="1492"/>
      <c r="CU181" s="1492"/>
      <c r="CV181" s="1492"/>
      <c r="CW181" s="1492"/>
      <c r="CX181" s="1492"/>
      <c r="CY181" s="1492"/>
      <c r="CZ181" s="1492"/>
    </row>
    <row r="182" s="398" customFormat="true" ht="15" customHeight="true" x14ac:dyDescent="0.2">
      <c r="A182" s="1200"/>
      <c r="B182" s="1379"/>
      <c r="C182" s="1306"/>
      <c r="D182" s="1307"/>
      <c r="E182" s="1307"/>
      <c r="F182" s="1307"/>
      <c r="G182" s="1308"/>
      <c r="H182" s="1309"/>
      <c r="I182" s="1307"/>
      <c r="J182" s="1307"/>
      <c r="K182" s="1307"/>
      <c r="L182" s="1310"/>
      <c r="M182" s="1311"/>
      <c r="N182" s="1307"/>
      <c r="O182" s="1307"/>
      <c r="P182" s="1307"/>
      <c r="Q182" s="1308"/>
      <c r="R182" s="1309"/>
      <c r="S182" s="1307"/>
      <c r="T182" s="1307"/>
      <c r="U182" s="1307"/>
      <c r="V182" s="1307"/>
      <c r="W182" s="1307"/>
      <c r="X182" s="1307"/>
      <c r="Y182" s="1307"/>
      <c r="Z182" s="1307"/>
      <c r="AA182" s="1307"/>
      <c r="AB182" s="1307"/>
      <c r="AC182" s="1307"/>
      <c r="AD182" s="1307"/>
      <c r="AE182" s="1307"/>
      <c r="AF182" s="1307"/>
      <c r="AG182" s="1307"/>
      <c r="AH182" s="1307"/>
      <c r="AI182" s="1543"/>
      <c r="AJ182" s="557"/>
      <c r="AK182" s="557"/>
      <c r="AL182" s="557"/>
      <c r="AM182" s="557"/>
      <c r="AN182" s="557"/>
      <c r="AO182" s="557"/>
      <c r="AP182" s="557"/>
      <c r="AQ182" s="557"/>
      <c r="AR182" s="557"/>
      <c r="AS182" s="557"/>
      <c r="AT182" s="557"/>
      <c r="AU182" s="557"/>
      <c r="AV182" s="557"/>
      <c r="AW182" s="557"/>
      <c r="AX182" s="557"/>
      <c r="AY182" s="557"/>
      <c r="AZ182" s="216"/>
      <c r="BA182" s="392"/>
      <c r="BB182" s="159"/>
      <c r="BC182" s="340"/>
      <c r="BD182" s="306"/>
      <c r="BE182" s="306"/>
      <c r="BF182" s="306"/>
      <c r="BG182" s="341"/>
      <c r="BH182" s="351"/>
      <c r="BI182" s="306"/>
      <c r="BJ182" s="306"/>
      <c r="BK182" s="306"/>
      <c r="BL182" s="341"/>
      <c r="BM182" s="351"/>
      <c r="BN182" s="306"/>
      <c r="BO182" s="306"/>
      <c r="BP182" s="306"/>
      <c r="BQ182" s="341"/>
      <c r="BR182" s="351"/>
      <c r="BS182" s="306"/>
      <c r="BT182" s="306"/>
      <c r="BU182" s="306"/>
      <c r="BV182" s="306"/>
      <c r="BW182" s="306"/>
      <c r="BX182" s="306"/>
      <c r="BY182" s="307"/>
      <c r="BZ182" s="307"/>
      <c r="CA182" s="307"/>
      <c r="CB182" s="307"/>
      <c r="CC182" s="307"/>
      <c r="CD182" s="307"/>
      <c r="CE182" s="307"/>
      <c r="CF182" s="307"/>
      <c r="CG182" s="307"/>
      <c r="CH182" s="307"/>
      <c r="CI182" s="307"/>
      <c r="CJ182" s="1492"/>
      <c r="CK182" s="1492"/>
      <c r="CL182" s="1492"/>
      <c r="CM182" s="1492"/>
      <c r="CN182" s="1492"/>
      <c r="CO182" s="1492"/>
      <c r="CP182" s="1492"/>
      <c r="CQ182" s="1492"/>
      <c r="CR182" s="1492"/>
      <c r="CS182" s="1492"/>
      <c r="CT182" s="1492"/>
      <c r="CU182" s="1492"/>
      <c r="CV182" s="1492"/>
      <c r="CW182" s="1492"/>
      <c r="CX182" s="1492"/>
      <c r="CY182" s="1492"/>
      <c r="CZ182" s="1492"/>
    </row>
    <row r="183" s="398" customFormat="true" ht="15" customHeight="true" x14ac:dyDescent="0.2">
      <c r="A183" s="1200"/>
      <c r="B183" s="1379"/>
      <c r="C183" s="1306"/>
      <c r="D183" s="1307"/>
      <c r="E183" s="1307"/>
      <c r="F183" s="1307"/>
      <c r="G183" s="1308"/>
      <c r="H183" s="1309"/>
      <c r="I183" s="1307"/>
      <c r="J183" s="1307"/>
      <c r="K183" s="1307"/>
      <c r="L183" s="1310"/>
      <c r="M183" s="1311"/>
      <c r="N183" s="1307"/>
      <c r="O183" s="1307"/>
      <c r="P183" s="1307"/>
      <c r="Q183" s="1308"/>
      <c r="R183" s="1309"/>
      <c r="S183" s="1307"/>
      <c r="T183" s="1307"/>
      <c r="U183" s="1307"/>
      <c r="V183" s="1307"/>
      <c r="W183" s="1307"/>
      <c r="X183" s="1307"/>
      <c r="Y183" s="1307"/>
      <c r="Z183" s="1307"/>
      <c r="AA183" s="1307"/>
      <c r="AB183" s="1307"/>
      <c r="AC183" s="1307"/>
      <c r="AD183" s="1307"/>
      <c r="AE183" s="1307"/>
      <c r="AF183" s="1307"/>
      <c r="AG183" s="1307"/>
      <c r="AH183" s="1307"/>
      <c r="AI183" s="1543"/>
      <c r="AJ183" s="557"/>
      <c r="AK183" s="557"/>
      <c r="AL183" s="557"/>
      <c r="AM183" s="557"/>
      <c r="AN183" s="557"/>
      <c r="AO183" s="557"/>
      <c r="AP183" s="557"/>
      <c r="AQ183" s="557"/>
      <c r="AR183" s="557"/>
      <c r="AS183" s="557"/>
      <c r="AT183" s="557"/>
      <c r="AU183" s="557"/>
      <c r="AV183" s="557"/>
      <c r="AW183" s="557"/>
      <c r="AX183" s="557"/>
      <c r="AY183" s="557"/>
      <c r="AZ183" s="216"/>
      <c r="BA183" s="392"/>
      <c r="BB183" s="159"/>
      <c r="BC183" s="340"/>
      <c r="BD183" s="306"/>
      <c r="BE183" s="306"/>
      <c r="BF183" s="306"/>
      <c r="BG183" s="341"/>
      <c r="BH183" s="351"/>
      <c r="BI183" s="306"/>
      <c r="BJ183" s="306"/>
      <c r="BK183" s="306"/>
      <c r="BL183" s="341"/>
      <c r="BM183" s="351"/>
      <c r="BN183" s="306"/>
      <c r="BO183" s="306"/>
      <c r="BP183" s="306"/>
      <c r="BQ183" s="341"/>
      <c r="BR183" s="351"/>
      <c r="BS183" s="306"/>
      <c r="BT183" s="306"/>
      <c r="BU183" s="306"/>
      <c r="BV183" s="306"/>
      <c r="BW183" s="306"/>
      <c r="BX183" s="306"/>
      <c r="BY183" s="307"/>
      <c r="BZ183" s="307"/>
      <c r="CA183" s="307"/>
      <c r="CB183" s="307"/>
      <c r="CC183" s="307"/>
      <c r="CD183" s="307"/>
      <c r="CE183" s="307"/>
      <c r="CF183" s="307"/>
      <c r="CG183" s="307"/>
      <c r="CH183" s="307"/>
      <c r="CI183" s="307"/>
      <c r="CJ183" s="1492"/>
      <c r="CK183" s="1492"/>
      <c r="CL183" s="1492"/>
      <c r="CM183" s="1492"/>
      <c r="CN183" s="1492"/>
      <c r="CO183" s="1492"/>
      <c r="CP183" s="1492"/>
      <c r="CQ183" s="1492"/>
      <c r="CR183" s="1492"/>
      <c r="CS183" s="1492"/>
      <c r="CT183" s="1492"/>
      <c r="CU183" s="1492"/>
      <c r="CV183" s="1492"/>
      <c r="CW183" s="1492"/>
      <c r="CX183" s="1492"/>
      <c r="CY183" s="1492"/>
      <c r="CZ183" s="1492"/>
    </row>
    <row r="184" s="398" customFormat="true" ht="15" customHeight="true" x14ac:dyDescent="0.2">
      <c r="A184" s="1200"/>
      <c r="B184" s="1379"/>
      <c r="C184" s="1306"/>
      <c r="D184" s="1307"/>
      <c r="E184" s="1307"/>
      <c r="F184" s="1307"/>
      <c r="G184" s="1308"/>
      <c r="H184" s="1309"/>
      <c r="I184" s="1307"/>
      <c r="J184" s="1307"/>
      <c r="K184" s="1307"/>
      <c r="L184" s="1310"/>
      <c r="M184" s="1311"/>
      <c r="N184" s="1307"/>
      <c r="O184" s="1307"/>
      <c r="P184" s="1307"/>
      <c r="Q184" s="1308"/>
      <c r="R184" s="1309"/>
      <c r="S184" s="1307"/>
      <c r="T184" s="1307"/>
      <c r="U184" s="1307"/>
      <c r="V184" s="1307"/>
      <c r="W184" s="1307"/>
      <c r="X184" s="1307"/>
      <c r="Y184" s="1307"/>
      <c r="Z184" s="1307"/>
      <c r="AA184" s="1307"/>
      <c r="AB184" s="1307"/>
      <c r="AC184" s="1307"/>
      <c r="AD184" s="1307"/>
      <c r="AE184" s="1307"/>
      <c r="AF184" s="1307"/>
      <c r="AG184" s="1307"/>
      <c r="AH184" s="1307"/>
      <c r="AI184" s="1543"/>
      <c r="AJ184" s="557"/>
      <c r="AK184" s="557"/>
      <c r="AL184" s="557"/>
      <c r="AM184" s="557"/>
      <c r="AN184" s="557"/>
      <c r="AO184" s="557"/>
      <c r="AP184" s="557"/>
      <c r="AQ184" s="557"/>
      <c r="AR184" s="557"/>
      <c r="AS184" s="557"/>
      <c r="AT184" s="557"/>
      <c r="AU184" s="557"/>
      <c r="AV184" s="557"/>
      <c r="AW184" s="557"/>
      <c r="AX184" s="557"/>
      <c r="AY184" s="557"/>
      <c r="AZ184" s="216"/>
      <c r="BA184" s="392"/>
      <c r="BB184" s="159"/>
      <c r="BC184" s="340"/>
      <c r="BD184" s="306"/>
      <c r="BE184" s="306"/>
      <c r="BF184" s="306"/>
      <c r="BG184" s="341"/>
      <c r="BH184" s="351"/>
      <c r="BI184" s="306"/>
      <c r="BJ184" s="306"/>
      <c r="BK184" s="306"/>
      <c r="BL184" s="341"/>
      <c r="BM184" s="351"/>
      <c r="BN184" s="306"/>
      <c r="BO184" s="306"/>
      <c r="BP184" s="306"/>
      <c r="BQ184" s="341"/>
      <c r="BR184" s="351"/>
      <c r="BS184" s="306"/>
      <c r="BT184" s="306"/>
      <c r="BU184" s="306"/>
      <c r="BV184" s="306"/>
      <c r="BW184" s="306"/>
      <c r="BX184" s="306"/>
      <c r="BY184" s="307"/>
      <c r="BZ184" s="307"/>
      <c r="CA184" s="307"/>
      <c r="CB184" s="307"/>
      <c r="CC184" s="307"/>
      <c r="CD184" s="307"/>
      <c r="CE184" s="307"/>
      <c r="CF184" s="307"/>
      <c r="CG184" s="307"/>
      <c r="CH184" s="307"/>
      <c r="CI184" s="307"/>
      <c r="CJ184" s="1492"/>
      <c r="CK184" s="1492"/>
      <c r="CL184" s="1492"/>
      <c r="CM184" s="1492"/>
      <c r="CN184" s="1492"/>
      <c r="CO184" s="1492"/>
      <c r="CP184" s="1492"/>
      <c r="CQ184" s="1492"/>
      <c r="CR184" s="1492"/>
      <c r="CS184" s="1492"/>
      <c r="CT184" s="1492"/>
      <c r="CU184" s="1492"/>
      <c r="CV184" s="1492"/>
      <c r="CW184" s="1492"/>
      <c r="CX184" s="1492"/>
      <c r="CY184" s="1492"/>
      <c r="CZ184" s="1492"/>
    </row>
    <row r="185" s="398" customFormat="true" ht="15" customHeight="true" x14ac:dyDescent="0.2">
      <c r="A185" s="1200"/>
      <c r="B185" s="1379"/>
      <c r="C185" s="1306"/>
      <c r="D185" s="1307"/>
      <c r="E185" s="1307"/>
      <c r="F185" s="1307"/>
      <c r="G185" s="1308"/>
      <c r="H185" s="1309"/>
      <c r="I185" s="1307"/>
      <c r="J185" s="1307"/>
      <c r="K185" s="1307"/>
      <c r="L185" s="1310"/>
      <c r="M185" s="1311"/>
      <c r="N185" s="1307"/>
      <c r="O185" s="1307"/>
      <c r="P185" s="1307"/>
      <c r="Q185" s="1308"/>
      <c r="R185" s="1309"/>
      <c r="S185" s="1307"/>
      <c r="T185" s="1307"/>
      <c r="U185" s="1307"/>
      <c r="V185" s="1307"/>
      <c r="W185" s="1307"/>
      <c r="X185" s="1307"/>
      <c r="Y185" s="1307"/>
      <c r="Z185" s="1307"/>
      <c r="AA185" s="1307"/>
      <c r="AB185" s="1307"/>
      <c r="AC185" s="1307"/>
      <c r="AD185" s="1307"/>
      <c r="AE185" s="1307"/>
      <c r="AF185" s="1307"/>
      <c r="AG185" s="1307"/>
      <c r="AH185" s="1307"/>
      <c r="AI185" s="1543"/>
      <c r="AJ185" s="557"/>
      <c r="AK185" s="557"/>
      <c r="AL185" s="557"/>
      <c r="AM185" s="557"/>
      <c r="AN185" s="557"/>
      <c r="AO185" s="557"/>
      <c r="AP185" s="557"/>
      <c r="AQ185" s="557"/>
      <c r="AR185" s="557"/>
      <c r="AS185" s="557"/>
      <c r="AT185" s="557"/>
      <c r="AU185" s="557"/>
      <c r="AV185" s="557"/>
      <c r="AW185" s="557"/>
      <c r="AX185" s="557"/>
      <c r="AY185" s="557"/>
      <c r="AZ185" s="216"/>
      <c r="BA185" s="392"/>
      <c r="BB185" s="159"/>
      <c r="BC185" s="340"/>
      <c r="BD185" s="306"/>
      <c r="BE185" s="306"/>
      <c r="BF185" s="306"/>
      <c r="BG185" s="341"/>
      <c r="BH185" s="351"/>
      <c r="BI185" s="306"/>
      <c r="BJ185" s="306"/>
      <c r="BK185" s="306"/>
      <c r="BL185" s="341"/>
      <c r="BM185" s="351"/>
      <c r="BN185" s="306"/>
      <c r="BO185" s="306"/>
      <c r="BP185" s="306"/>
      <c r="BQ185" s="341"/>
      <c r="BR185" s="351"/>
      <c r="BS185" s="306"/>
      <c r="BT185" s="306"/>
      <c r="BU185" s="306"/>
      <c r="BV185" s="306"/>
      <c r="BW185" s="306"/>
      <c r="BX185" s="306"/>
      <c r="BY185" s="307"/>
      <c r="BZ185" s="307"/>
      <c r="CA185" s="307"/>
      <c r="CB185" s="307"/>
      <c r="CC185" s="307"/>
      <c r="CD185" s="307"/>
      <c r="CE185" s="307"/>
      <c r="CF185" s="307"/>
      <c r="CG185" s="307"/>
      <c r="CH185" s="307"/>
      <c r="CI185" s="307"/>
      <c r="CJ185" s="1492"/>
      <c r="CK185" s="1492"/>
      <c r="CL185" s="1492"/>
      <c r="CM185" s="1492"/>
      <c r="CN185" s="1492"/>
      <c r="CO185" s="1492"/>
      <c r="CP185" s="1492"/>
      <c r="CQ185" s="1492"/>
      <c r="CR185" s="1492"/>
      <c r="CS185" s="1492"/>
      <c r="CT185" s="1492"/>
      <c r="CU185" s="1492"/>
      <c r="CV185" s="1492"/>
      <c r="CW185" s="1492"/>
      <c r="CX185" s="1492"/>
      <c r="CY185" s="1492"/>
      <c r="CZ185" s="1492"/>
    </row>
    <row r="186" s="398" customFormat="true" ht="15" customHeight="true" x14ac:dyDescent="0.2">
      <c r="A186" s="1200"/>
      <c r="B186" s="1379"/>
      <c r="C186" s="1306"/>
      <c r="D186" s="1307"/>
      <c r="E186" s="1307"/>
      <c r="F186" s="1307"/>
      <c r="G186" s="1308"/>
      <c r="H186" s="1309"/>
      <c r="I186" s="1307"/>
      <c r="J186" s="1307"/>
      <c r="K186" s="1307"/>
      <c r="L186" s="1310"/>
      <c r="M186" s="1311"/>
      <c r="N186" s="1307"/>
      <c r="O186" s="1307"/>
      <c r="P186" s="1307"/>
      <c r="Q186" s="1308"/>
      <c r="R186" s="1309"/>
      <c r="S186" s="1307"/>
      <c r="T186" s="1307"/>
      <c r="U186" s="1307"/>
      <c r="V186" s="1307"/>
      <c r="W186" s="1307"/>
      <c r="X186" s="1307"/>
      <c r="Y186" s="1307"/>
      <c r="Z186" s="1307"/>
      <c r="AA186" s="1307"/>
      <c r="AB186" s="1307"/>
      <c r="AC186" s="1307"/>
      <c r="AD186" s="1307"/>
      <c r="AE186" s="1307"/>
      <c r="AF186" s="1307"/>
      <c r="AG186" s="1307"/>
      <c r="AH186" s="1307"/>
      <c r="AI186" s="1543"/>
      <c r="AJ186" s="557"/>
      <c r="AK186" s="557"/>
      <c r="AL186" s="557"/>
      <c r="AM186" s="557"/>
      <c r="AN186" s="557"/>
      <c r="AO186" s="557"/>
      <c r="AP186" s="557"/>
      <c r="AQ186" s="557"/>
      <c r="AR186" s="557"/>
      <c r="AS186" s="557"/>
      <c r="AT186" s="557"/>
      <c r="AU186" s="557"/>
      <c r="AV186" s="557"/>
      <c r="AW186" s="557"/>
      <c r="AX186" s="557"/>
      <c r="AY186" s="557"/>
      <c r="AZ186" s="216"/>
      <c r="BA186" s="392"/>
      <c r="BB186" s="159"/>
      <c r="BC186" s="340"/>
      <c r="BD186" s="306"/>
      <c r="BE186" s="306"/>
      <c r="BF186" s="306"/>
      <c r="BG186" s="341"/>
      <c r="BH186" s="351"/>
      <c r="BI186" s="306"/>
      <c r="BJ186" s="306"/>
      <c r="BK186" s="306"/>
      <c r="BL186" s="341"/>
      <c r="BM186" s="351"/>
      <c r="BN186" s="306"/>
      <c r="BO186" s="306"/>
      <c r="BP186" s="306"/>
      <c r="BQ186" s="341"/>
      <c r="BR186" s="351"/>
      <c r="BS186" s="306"/>
      <c r="BT186" s="306"/>
      <c r="BU186" s="306"/>
      <c r="BV186" s="306"/>
      <c r="BW186" s="306"/>
      <c r="BX186" s="306"/>
      <c r="BY186" s="307"/>
      <c r="BZ186" s="307"/>
      <c r="CA186" s="307"/>
      <c r="CB186" s="307"/>
      <c r="CC186" s="307"/>
      <c r="CD186" s="307"/>
      <c r="CE186" s="307"/>
      <c r="CF186" s="307"/>
      <c r="CG186" s="307"/>
      <c r="CH186" s="307"/>
      <c r="CI186" s="307"/>
      <c r="CJ186" s="1492"/>
      <c r="CK186" s="1492"/>
      <c r="CL186" s="1492"/>
      <c r="CM186" s="1492"/>
      <c r="CN186" s="1492"/>
      <c r="CO186" s="1492"/>
      <c r="CP186" s="1492"/>
      <c r="CQ186" s="1492"/>
      <c r="CR186" s="1492"/>
      <c r="CS186" s="1492"/>
      <c r="CT186" s="1492"/>
      <c r="CU186" s="1492"/>
      <c r="CV186" s="1492"/>
      <c r="CW186" s="1492"/>
      <c r="CX186" s="1492"/>
      <c r="CY186" s="1492"/>
      <c r="CZ186" s="1492"/>
    </row>
    <row r="187" s="398" customFormat="true" ht="15" customHeight="true" x14ac:dyDescent="0.2">
      <c r="A187" s="1200"/>
      <c r="B187" s="1379"/>
      <c r="C187" s="1306"/>
      <c r="D187" s="1307"/>
      <c r="E187" s="1307"/>
      <c r="F187" s="1307"/>
      <c r="G187" s="1308"/>
      <c r="H187" s="1309"/>
      <c r="I187" s="1307"/>
      <c r="J187" s="1307"/>
      <c r="K187" s="1307"/>
      <c r="L187" s="1310"/>
      <c r="M187" s="1311"/>
      <c r="N187" s="1307"/>
      <c r="O187" s="1307"/>
      <c r="P187" s="1307"/>
      <c r="Q187" s="1308"/>
      <c r="R187" s="1309"/>
      <c r="S187" s="1307"/>
      <c r="T187" s="1307"/>
      <c r="U187" s="1307"/>
      <c r="V187" s="1307"/>
      <c r="W187" s="1307"/>
      <c r="X187" s="1307"/>
      <c r="Y187" s="1307"/>
      <c r="Z187" s="1307"/>
      <c r="AA187" s="1307"/>
      <c r="AB187" s="1307"/>
      <c r="AC187" s="1307"/>
      <c r="AD187" s="1307"/>
      <c r="AE187" s="1307"/>
      <c r="AF187" s="1307"/>
      <c r="AG187" s="1307"/>
      <c r="AH187" s="1307"/>
      <c r="AI187" s="1543"/>
      <c r="AJ187" s="557"/>
      <c r="AK187" s="557"/>
      <c r="AL187" s="557"/>
      <c r="AM187" s="557"/>
      <c r="AN187" s="557"/>
      <c r="AO187" s="557"/>
      <c r="AP187" s="557"/>
      <c r="AQ187" s="557"/>
      <c r="AR187" s="557"/>
      <c r="AS187" s="557"/>
      <c r="AT187" s="557"/>
      <c r="AU187" s="557"/>
      <c r="AV187" s="557"/>
      <c r="AW187" s="557"/>
      <c r="AX187" s="557"/>
      <c r="AY187" s="557"/>
      <c r="AZ187" s="216"/>
      <c r="BA187" s="392"/>
      <c r="BB187" s="159"/>
      <c r="BC187" s="340"/>
      <c r="BD187" s="306"/>
      <c r="BE187" s="306"/>
      <c r="BF187" s="306"/>
      <c r="BG187" s="341"/>
      <c r="BH187" s="351"/>
      <c r="BI187" s="306"/>
      <c r="BJ187" s="306"/>
      <c r="BK187" s="306"/>
      <c r="BL187" s="341"/>
      <c r="BM187" s="351"/>
      <c r="BN187" s="306"/>
      <c r="BO187" s="306"/>
      <c r="BP187" s="306"/>
      <c r="BQ187" s="341"/>
      <c r="BR187" s="351"/>
      <c r="BS187" s="306"/>
      <c r="BT187" s="306"/>
      <c r="BU187" s="306"/>
      <c r="BV187" s="306"/>
      <c r="BW187" s="306"/>
      <c r="BX187" s="306"/>
      <c r="BY187" s="307"/>
      <c r="BZ187" s="307"/>
      <c r="CA187" s="307"/>
      <c r="CB187" s="307"/>
      <c r="CC187" s="307"/>
      <c r="CD187" s="307"/>
      <c r="CE187" s="307"/>
      <c r="CF187" s="307"/>
      <c r="CG187" s="307"/>
      <c r="CH187" s="307"/>
      <c r="CI187" s="307"/>
      <c r="CJ187" s="1492"/>
      <c r="CK187" s="1492"/>
      <c r="CL187" s="1492"/>
      <c r="CM187" s="1492"/>
      <c r="CN187" s="1492"/>
      <c r="CO187" s="1492"/>
      <c r="CP187" s="1492"/>
      <c r="CQ187" s="1492"/>
      <c r="CR187" s="1492"/>
      <c r="CS187" s="1492"/>
      <c r="CT187" s="1492"/>
      <c r="CU187" s="1492"/>
      <c r="CV187" s="1492"/>
      <c r="CW187" s="1492"/>
      <c r="CX187" s="1492"/>
      <c r="CY187" s="1492"/>
      <c r="CZ187" s="1492"/>
    </row>
    <row r="188" s="398" customFormat="true" ht="15" customHeight="true" x14ac:dyDescent="0.2">
      <c r="A188" s="1200"/>
      <c r="B188" s="1379"/>
      <c r="C188" s="1306"/>
      <c r="D188" s="1307"/>
      <c r="E188" s="1307"/>
      <c r="F188" s="1307"/>
      <c r="G188" s="1308"/>
      <c r="H188" s="1309"/>
      <c r="I188" s="1307"/>
      <c r="J188" s="1307"/>
      <c r="K188" s="1307"/>
      <c r="L188" s="1310"/>
      <c r="M188" s="1311"/>
      <c r="N188" s="1307"/>
      <c r="O188" s="1307"/>
      <c r="P188" s="1307"/>
      <c r="Q188" s="1308"/>
      <c r="R188" s="1309"/>
      <c r="S188" s="1307"/>
      <c r="T188" s="1307"/>
      <c r="U188" s="1307"/>
      <c r="V188" s="1307"/>
      <c r="W188" s="1307"/>
      <c r="X188" s="1307"/>
      <c r="Y188" s="1307"/>
      <c r="Z188" s="1307"/>
      <c r="AA188" s="1307"/>
      <c r="AB188" s="1307"/>
      <c r="AC188" s="1307"/>
      <c r="AD188" s="1307"/>
      <c r="AE188" s="1307"/>
      <c r="AF188" s="1307"/>
      <c r="AG188" s="1307"/>
      <c r="AH188" s="1307"/>
      <c r="AI188" s="1543"/>
      <c r="AJ188" s="557"/>
      <c r="AK188" s="557"/>
      <c r="AL188" s="557"/>
      <c r="AM188" s="557"/>
      <c r="AN188" s="557"/>
      <c r="AO188" s="557"/>
      <c r="AP188" s="557"/>
      <c r="AQ188" s="557"/>
      <c r="AR188" s="557"/>
      <c r="AS188" s="557"/>
      <c r="AT188" s="557"/>
      <c r="AU188" s="557"/>
      <c r="AV188" s="557"/>
      <c r="AW188" s="557"/>
      <c r="AX188" s="557"/>
      <c r="AY188" s="557"/>
      <c r="AZ188" s="216"/>
      <c r="BA188" s="392"/>
      <c r="BB188" s="159"/>
      <c r="BC188" s="340"/>
      <c r="BD188" s="306"/>
      <c r="BE188" s="306"/>
      <c r="BF188" s="306"/>
      <c r="BG188" s="341"/>
      <c r="BH188" s="351"/>
      <c r="BI188" s="306"/>
      <c r="BJ188" s="306"/>
      <c r="BK188" s="306"/>
      <c r="BL188" s="341"/>
      <c r="BM188" s="351"/>
      <c r="BN188" s="306"/>
      <c r="BO188" s="306"/>
      <c r="BP188" s="306"/>
      <c r="BQ188" s="341"/>
      <c r="BR188" s="351"/>
      <c r="BS188" s="306"/>
      <c r="BT188" s="306"/>
      <c r="BU188" s="306"/>
      <c r="BV188" s="306"/>
      <c r="BW188" s="306"/>
      <c r="BX188" s="306"/>
      <c r="BY188" s="307"/>
      <c r="BZ188" s="307"/>
      <c r="CA188" s="307"/>
      <c r="CB188" s="307"/>
      <c r="CC188" s="307"/>
      <c r="CD188" s="307"/>
      <c r="CE188" s="307"/>
      <c r="CF188" s="307"/>
      <c r="CG188" s="307"/>
      <c r="CH188" s="307"/>
      <c r="CI188" s="307"/>
      <c r="CJ188" s="1492"/>
      <c r="CK188" s="1492"/>
      <c r="CL188" s="1492"/>
      <c r="CM188" s="1492"/>
      <c r="CN188" s="1492"/>
      <c r="CO188" s="1492"/>
      <c r="CP188" s="1492"/>
      <c r="CQ188" s="1492"/>
      <c r="CR188" s="1492"/>
      <c r="CS188" s="1492"/>
      <c r="CT188" s="1492"/>
      <c r="CU188" s="1492"/>
      <c r="CV188" s="1492"/>
      <c r="CW188" s="1492"/>
      <c r="CX188" s="1492"/>
      <c r="CY188" s="1492"/>
      <c r="CZ188" s="1492"/>
    </row>
    <row r="189" s="398" customFormat="true" ht="15" customHeight="true" x14ac:dyDescent="0.2">
      <c r="A189" s="1200"/>
      <c r="B189" s="1379"/>
      <c r="C189" s="1306"/>
      <c r="D189" s="1307"/>
      <c r="E189" s="1307"/>
      <c r="F189" s="1307"/>
      <c r="G189" s="1308"/>
      <c r="H189" s="1309"/>
      <c r="I189" s="1307"/>
      <c r="J189" s="1307"/>
      <c r="K189" s="1307"/>
      <c r="L189" s="1310"/>
      <c r="M189" s="1311"/>
      <c r="N189" s="1307"/>
      <c r="O189" s="1307"/>
      <c r="P189" s="1307"/>
      <c r="Q189" s="1308"/>
      <c r="R189" s="1309"/>
      <c r="S189" s="1307"/>
      <c r="T189" s="1307"/>
      <c r="U189" s="1307"/>
      <c r="V189" s="1307"/>
      <c r="W189" s="1307"/>
      <c r="X189" s="1307"/>
      <c r="Y189" s="1307"/>
      <c r="Z189" s="1307"/>
      <c r="AA189" s="1307"/>
      <c r="AB189" s="1307"/>
      <c r="AC189" s="1307"/>
      <c r="AD189" s="1307"/>
      <c r="AE189" s="1307"/>
      <c r="AF189" s="1307"/>
      <c r="AG189" s="1307"/>
      <c r="AH189" s="1307"/>
      <c r="AI189" s="1543"/>
      <c r="AJ189" s="557"/>
      <c r="AK189" s="557"/>
      <c r="AL189" s="557"/>
      <c r="AM189" s="557"/>
      <c r="AN189" s="557"/>
      <c r="AO189" s="557"/>
      <c r="AP189" s="557"/>
      <c r="AQ189" s="557"/>
      <c r="AR189" s="557"/>
      <c r="AS189" s="557"/>
      <c r="AT189" s="557"/>
      <c r="AU189" s="557"/>
      <c r="AV189" s="557"/>
      <c r="AW189" s="557"/>
      <c r="AX189" s="557"/>
      <c r="AY189" s="557"/>
      <c r="AZ189" s="216"/>
      <c r="BA189" s="392"/>
      <c r="BB189" s="159"/>
      <c r="BC189" s="340"/>
      <c r="BD189" s="306"/>
      <c r="BE189" s="306"/>
      <c r="BF189" s="306"/>
      <c r="BG189" s="341"/>
      <c r="BH189" s="351"/>
      <c r="BI189" s="306"/>
      <c r="BJ189" s="306"/>
      <c r="BK189" s="306"/>
      <c r="BL189" s="341"/>
      <c r="BM189" s="351"/>
      <c r="BN189" s="306"/>
      <c r="BO189" s="306"/>
      <c r="BP189" s="306"/>
      <c r="BQ189" s="341"/>
      <c r="BR189" s="351"/>
      <c r="BS189" s="306"/>
      <c r="BT189" s="306"/>
      <c r="BU189" s="306"/>
      <c r="BV189" s="306"/>
      <c r="BW189" s="306"/>
      <c r="BX189" s="306"/>
      <c r="BY189" s="307"/>
      <c r="BZ189" s="307"/>
      <c r="CA189" s="307"/>
      <c r="CB189" s="307"/>
      <c r="CC189" s="307"/>
      <c r="CD189" s="307"/>
      <c r="CE189" s="307"/>
      <c r="CF189" s="307"/>
      <c r="CG189" s="307"/>
      <c r="CH189" s="307"/>
      <c r="CI189" s="307"/>
      <c r="CJ189" s="1492"/>
      <c r="CK189" s="1492"/>
      <c r="CL189" s="1492"/>
      <c r="CM189" s="1492"/>
      <c r="CN189" s="1492"/>
      <c r="CO189" s="1492"/>
      <c r="CP189" s="1492"/>
      <c r="CQ189" s="1492"/>
      <c r="CR189" s="1492"/>
      <c r="CS189" s="1492"/>
      <c r="CT189" s="1492"/>
      <c r="CU189" s="1492"/>
      <c r="CV189" s="1492"/>
      <c r="CW189" s="1492"/>
      <c r="CX189" s="1492"/>
      <c r="CY189" s="1492"/>
      <c r="CZ189" s="1492"/>
    </row>
    <row r="190" s="398" customFormat="true" ht="15" customHeight="true" x14ac:dyDescent="0.2">
      <c r="A190" s="1200"/>
      <c r="B190" s="1379"/>
      <c r="C190" s="1306"/>
      <c r="D190" s="1307"/>
      <c r="E190" s="1307"/>
      <c r="F190" s="1307"/>
      <c r="G190" s="1308"/>
      <c r="H190" s="1309"/>
      <c r="I190" s="1307"/>
      <c r="J190" s="1307"/>
      <c r="K190" s="1307"/>
      <c r="L190" s="1310"/>
      <c r="M190" s="1311"/>
      <c r="N190" s="1307"/>
      <c r="O190" s="1307"/>
      <c r="P190" s="1307"/>
      <c r="Q190" s="1308"/>
      <c r="R190" s="1309"/>
      <c r="S190" s="1307"/>
      <c r="T190" s="1307"/>
      <c r="U190" s="1307"/>
      <c r="V190" s="1307"/>
      <c r="W190" s="1307"/>
      <c r="X190" s="1307"/>
      <c r="Y190" s="1307"/>
      <c r="Z190" s="1307"/>
      <c r="AA190" s="1307"/>
      <c r="AB190" s="1307"/>
      <c r="AC190" s="1307"/>
      <c r="AD190" s="1307"/>
      <c r="AE190" s="1307"/>
      <c r="AF190" s="1307"/>
      <c r="AG190" s="1307"/>
      <c r="AH190" s="1307"/>
      <c r="AI190" s="1543"/>
      <c r="AJ190" s="557"/>
      <c r="AK190" s="557"/>
      <c r="AL190" s="557"/>
      <c r="AM190" s="557"/>
      <c r="AN190" s="557"/>
      <c r="AO190" s="557"/>
      <c r="AP190" s="557"/>
      <c r="AQ190" s="557"/>
      <c r="AR190" s="557"/>
      <c r="AS190" s="557"/>
      <c r="AT190" s="557"/>
      <c r="AU190" s="557"/>
      <c r="AV190" s="557"/>
      <c r="AW190" s="557"/>
      <c r="AX190" s="557"/>
      <c r="AY190" s="557"/>
      <c r="AZ190" s="216"/>
      <c r="BA190" s="392"/>
      <c r="BB190" s="159"/>
      <c r="BC190" s="340"/>
      <c r="BD190" s="306"/>
      <c r="BE190" s="306"/>
      <c r="BF190" s="306"/>
      <c r="BG190" s="341"/>
      <c r="BH190" s="351"/>
      <c r="BI190" s="306"/>
      <c r="BJ190" s="306"/>
      <c r="BK190" s="306"/>
      <c r="BL190" s="341"/>
      <c r="BM190" s="351"/>
      <c r="BN190" s="306"/>
      <c r="BO190" s="306"/>
      <c r="BP190" s="306"/>
      <c r="BQ190" s="341"/>
      <c r="BR190" s="351"/>
      <c r="BS190" s="306"/>
      <c r="BT190" s="306"/>
      <c r="BU190" s="306"/>
      <c r="BV190" s="306"/>
      <c r="BW190" s="306"/>
      <c r="BX190" s="306"/>
      <c r="BY190" s="307"/>
      <c r="BZ190" s="307"/>
      <c r="CA190" s="307"/>
      <c r="CB190" s="307"/>
      <c r="CC190" s="307"/>
      <c r="CD190" s="307"/>
      <c r="CE190" s="307"/>
      <c r="CF190" s="307"/>
      <c r="CG190" s="307"/>
      <c r="CH190" s="307"/>
      <c r="CI190" s="307"/>
      <c r="CJ190" s="1492"/>
      <c r="CK190" s="1492"/>
      <c r="CL190" s="1492"/>
      <c r="CM190" s="1492"/>
      <c r="CN190" s="1492"/>
      <c r="CO190" s="1492"/>
      <c r="CP190" s="1492"/>
      <c r="CQ190" s="1492"/>
      <c r="CR190" s="1492"/>
      <c r="CS190" s="1492"/>
      <c r="CT190" s="1492"/>
      <c r="CU190" s="1492"/>
      <c r="CV190" s="1492"/>
      <c r="CW190" s="1492"/>
      <c r="CX190" s="1492"/>
      <c r="CY190" s="1492"/>
      <c r="CZ190" s="1492"/>
    </row>
    <row r="191" s="398" customFormat="true" ht="15" customHeight="true" x14ac:dyDescent="0.2">
      <c r="A191" s="1200"/>
      <c r="B191" s="1379"/>
      <c r="C191" s="1306"/>
      <c r="D191" s="1307"/>
      <c r="E191" s="1307"/>
      <c r="F191" s="1307"/>
      <c r="G191" s="1308"/>
      <c r="H191" s="1309"/>
      <c r="I191" s="1307"/>
      <c r="J191" s="1307"/>
      <c r="K191" s="1307"/>
      <c r="L191" s="1310"/>
      <c r="M191" s="1311"/>
      <c r="N191" s="1307"/>
      <c r="O191" s="1307"/>
      <c r="P191" s="1307"/>
      <c r="Q191" s="1308"/>
      <c r="R191" s="1309"/>
      <c r="S191" s="1307"/>
      <c r="T191" s="1307"/>
      <c r="U191" s="1307"/>
      <c r="V191" s="1307"/>
      <c r="W191" s="1307"/>
      <c r="X191" s="1307"/>
      <c r="Y191" s="1307"/>
      <c r="Z191" s="1307"/>
      <c r="AA191" s="1307"/>
      <c r="AB191" s="1307"/>
      <c r="AC191" s="1307"/>
      <c r="AD191" s="1307"/>
      <c r="AE191" s="1307"/>
      <c r="AF191" s="1307"/>
      <c r="AG191" s="1307"/>
      <c r="AH191" s="1307"/>
      <c r="AI191" s="1543"/>
      <c r="AJ191" s="557"/>
      <c r="AK191" s="557"/>
      <c r="AL191" s="557"/>
      <c r="AM191" s="557"/>
      <c r="AN191" s="557"/>
      <c r="AO191" s="557"/>
      <c r="AP191" s="557"/>
      <c r="AQ191" s="557"/>
      <c r="AR191" s="557"/>
      <c r="AS191" s="557"/>
      <c r="AT191" s="557"/>
      <c r="AU191" s="557"/>
      <c r="AV191" s="557"/>
      <c r="AW191" s="557"/>
      <c r="AX191" s="557"/>
      <c r="AY191" s="557"/>
      <c r="AZ191" s="216"/>
      <c r="BA191" s="392"/>
      <c r="BB191" s="159"/>
      <c r="BC191" s="340"/>
      <c r="BD191" s="306"/>
      <c r="BE191" s="306"/>
      <c r="BF191" s="306"/>
      <c r="BG191" s="341"/>
      <c r="BH191" s="351"/>
      <c r="BI191" s="306"/>
      <c r="BJ191" s="306"/>
      <c r="BK191" s="306"/>
      <c r="BL191" s="341"/>
      <c r="BM191" s="351"/>
      <c r="BN191" s="306"/>
      <c r="BO191" s="306"/>
      <c r="BP191" s="306"/>
      <c r="BQ191" s="341"/>
      <c r="BR191" s="351"/>
      <c r="BS191" s="306"/>
      <c r="BT191" s="306"/>
      <c r="BU191" s="306"/>
      <c r="BV191" s="306"/>
      <c r="BW191" s="306"/>
      <c r="BX191" s="306"/>
      <c r="BY191" s="307"/>
      <c r="BZ191" s="307"/>
      <c r="CA191" s="307"/>
      <c r="CB191" s="307"/>
      <c r="CC191" s="307"/>
      <c r="CD191" s="307"/>
      <c r="CE191" s="307"/>
      <c r="CF191" s="307"/>
      <c r="CG191" s="307"/>
      <c r="CH191" s="307"/>
      <c r="CI191" s="307"/>
      <c r="CJ191" s="1492"/>
      <c r="CK191" s="1492"/>
      <c r="CL191" s="1492"/>
      <c r="CM191" s="1492"/>
      <c r="CN191" s="1492"/>
      <c r="CO191" s="1492"/>
      <c r="CP191" s="1492"/>
      <c r="CQ191" s="1492"/>
      <c r="CR191" s="1492"/>
      <c r="CS191" s="1492"/>
      <c r="CT191" s="1492"/>
      <c r="CU191" s="1492"/>
      <c r="CV191" s="1492"/>
      <c r="CW191" s="1492"/>
      <c r="CX191" s="1492"/>
      <c r="CY191" s="1492"/>
      <c r="CZ191" s="1492"/>
    </row>
    <row r="192" s="398" customFormat="true" ht="15" customHeight="true" x14ac:dyDescent="0.2">
      <c r="A192" s="1200"/>
      <c r="B192" s="1379"/>
      <c r="C192" s="1306"/>
      <c r="D192" s="1307"/>
      <c r="E192" s="1307"/>
      <c r="F192" s="1307"/>
      <c r="G192" s="1308"/>
      <c r="H192" s="1309"/>
      <c r="I192" s="1307"/>
      <c r="J192" s="1307"/>
      <c r="K192" s="1307"/>
      <c r="L192" s="1310"/>
      <c r="M192" s="1311"/>
      <c r="N192" s="1307"/>
      <c r="O192" s="1307"/>
      <c r="P192" s="1307"/>
      <c r="Q192" s="1308"/>
      <c r="R192" s="1309"/>
      <c r="S192" s="1307"/>
      <c r="T192" s="1307"/>
      <c r="U192" s="1307"/>
      <c r="V192" s="1307"/>
      <c r="W192" s="1307"/>
      <c r="X192" s="1307"/>
      <c r="Y192" s="1307"/>
      <c r="Z192" s="1307"/>
      <c r="AA192" s="1307"/>
      <c r="AB192" s="1307"/>
      <c r="AC192" s="1307"/>
      <c r="AD192" s="1307"/>
      <c r="AE192" s="1307"/>
      <c r="AF192" s="1307"/>
      <c r="AG192" s="1307"/>
      <c r="AH192" s="1307"/>
      <c r="AI192" s="1543"/>
      <c r="AJ192" s="557"/>
      <c r="AK192" s="557"/>
      <c r="AL192" s="557"/>
      <c r="AM192" s="557"/>
      <c r="AN192" s="557"/>
      <c r="AO192" s="557"/>
      <c r="AP192" s="557"/>
      <c r="AQ192" s="557"/>
      <c r="AR192" s="557"/>
      <c r="AS192" s="557"/>
      <c r="AT192" s="557"/>
      <c r="AU192" s="557"/>
      <c r="AV192" s="557"/>
      <c r="AW192" s="557"/>
      <c r="AX192" s="557"/>
      <c r="AY192" s="557"/>
      <c r="AZ192" s="216"/>
      <c r="BA192" s="392"/>
      <c r="BB192" s="159"/>
      <c r="BC192" s="340"/>
      <c r="BD192" s="306"/>
      <c r="BE192" s="306"/>
      <c r="BF192" s="306"/>
      <c r="BG192" s="341"/>
      <c r="BH192" s="351"/>
      <c r="BI192" s="306"/>
      <c r="BJ192" s="306"/>
      <c r="BK192" s="306"/>
      <c r="BL192" s="341"/>
      <c r="BM192" s="351"/>
      <c r="BN192" s="306"/>
      <c r="BO192" s="306"/>
      <c r="BP192" s="306"/>
      <c r="BQ192" s="341"/>
      <c r="BR192" s="351"/>
      <c r="BS192" s="306"/>
      <c r="BT192" s="306"/>
      <c r="BU192" s="306"/>
      <c r="BV192" s="306"/>
      <c r="BW192" s="306"/>
      <c r="BX192" s="306"/>
      <c r="BY192" s="307"/>
      <c r="BZ192" s="307"/>
      <c r="CA192" s="307"/>
      <c r="CB192" s="307"/>
      <c r="CC192" s="307"/>
      <c r="CD192" s="307"/>
      <c r="CE192" s="307"/>
      <c r="CF192" s="307"/>
      <c r="CG192" s="307"/>
      <c r="CH192" s="307"/>
      <c r="CI192" s="307"/>
      <c r="CJ192" s="1492"/>
      <c r="CK192" s="1492"/>
      <c r="CL192" s="1492"/>
      <c r="CM192" s="1492"/>
      <c r="CN192" s="1492"/>
      <c r="CO192" s="1492"/>
      <c r="CP192" s="1492"/>
      <c r="CQ192" s="1492"/>
      <c r="CR192" s="1492"/>
      <c r="CS192" s="1492"/>
      <c r="CT192" s="1492"/>
      <c r="CU192" s="1492"/>
      <c r="CV192" s="1492"/>
      <c r="CW192" s="1492"/>
      <c r="CX192" s="1492"/>
      <c r="CY192" s="1492"/>
      <c r="CZ192" s="1492"/>
    </row>
    <row r="193" s="398" customFormat="true" ht="15" customHeight="true" x14ac:dyDescent="0.2">
      <c r="A193" s="1200"/>
      <c r="B193" s="1379"/>
      <c r="C193" s="1306"/>
      <c r="D193" s="1307"/>
      <c r="E193" s="1307"/>
      <c r="F193" s="1307"/>
      <c r="G193" s="1308"/>
      <c r="H193" s="1309"/>
      <c r="I193" s="1307"/>
      <c r="J193" s="1307"/>
      <c r="K193" s="1307"/>
      <c r="L193" s="1310"/>
      <c r="M193" s="1311"/>
      <c r="N193" s="1307"/>
      <c r="O193" s="1307"/>
      <c r="P193" s="1307"/>
      <c r="Q193" s="1308"/>
      <c r="R193" s="1309"/>
      <c r="S193" s="1307"/>
      <c r="T193" s="1307"/>
      <c r="U193" s="1307"/>
      <c r="V193" s="1307"/>
      <c r="W193" s="1307"/>
      <c r="X193" s="1307"/>
      <c r="Y193" s="1307"/>
      <c r="Z193" s="1307"/>
      <c r="AA193" s="1307"/>
      <c r="AB193" s="1307"/>
      <c r="AC193" s="1307"/>
      <c r="AD193" s="1307"/>
      <c r="AE193" s="1307"/>
      <c r="AF193" s="1307"/>
      <c r="AG193" s="1307"/>
      <c r="AH193" s="1307"/>
      <c r="AI193" s="1543"/>
      <c r="AJ193" s="557"/>
      <c r="AK193" s="557"/>
      <c r="AL193" s="557"/>
      <c r="AM193" s="557"/>
      <c r="AN193" s="557"/>
      <c r="AO193" s="557"/>
      <c r="AP193" s="557"/>
      <c r="AQ193" s="557"/>
      <c r="AR193" s="557"/>
      <c r="AS193" s="557"/>
      <c r="AT193" s="557"/>
      <c r="AU193" s="557"/>
      <c r="AV193" s="557"/>
      <c r="AW193" s="557"/>
      <c r="AX193" s="557"/>
      <c r="AY193" s="557"/>
      <c r="AZ193" s="216"/>
      <c r="BA193" s="392"/>
      <c r="BB193" s="159"/>
      <c r="BC193" s="340"/>
      <c r="BD193" s="306"/>
      <c r="BE193" s="306"/>
      <c r="BF193" s="306"/>
      <c r="BG193" s="341"/>
      <c r="BH193" s="351"/>
      <c r="BI193" s="306"/>
      <c r="BJ193" s="306"/>
      <c r="BK193" s="306"/>
      <c r="BL193" s="341"/>
      <c r="BM193" s="351"/>
      <c r="BN193" s="306"/>
      <c r="BO193" s="306"/>
      <c r="BP193" s="306"/>
      <c r="BQ193" s="341"/>
      <c r="BR193" s="351"/>
      <c r="BS193" s="306"/>
      <c r="BT193" s="306"/>
      <c r="BU193" s="306"/>
      <c r="BV193" s="306"/>
      <c r="BW193" s="306"/>
      <c r="BX193" s="306"/>
      <c r="BY193" s="307"/>
      <c r="BZ193" s="307"/>
      <c r="CA193" s="307"/>
      <c r="CB193" s="307"/>
      <c r="CC193" s="307"/>
      <c r="CD193" s="307"/>
      <c r="CE193" s="307"/>
      <c r="CF193" s="307"/>
      <c r="CG193" s="307"/>
      <c r="CH193" s="307"/>
      <c r="CI193" s="307"/>
      <c r="CJ193" s="1492"/>
      <c r="CK193" s="1492"/>
      <c r="CL193" s="1492"/>
      <c r="CM193" s="1492"/>
      <c r="CN193" s="1492"/>
      <c r="CO193" s="1492"/>
      <c r="CP193" s="1492"/>
      <c r="CQ193" s="1492"/>
      <c r="CR193" s="1492"/>
      <c r="CS193" s="1492"/>
      <c r="CT193" s="1492"/>
      <c r="CU193" s="1492"/>
      <c r="CV193" s="1492"/>
      <c r="CW193" s="1492"/>
      <c r="CX193" s="1492"/>
      <c r="CY193" s="1492"/>
      <c r="CZ193" s="1492"/>
    </row>
    <row r="194" s="398" customFormat="true" ht="15" customHeight="true" x14ac:dyDescent="0.2">
      <c r="A194" s="1201"/>
      <c r="B194" s="1380"/>
      <c r="C194" s="1312"/>
      <c r="D194" s="1313"/>
      <c r="E194" s="1313"/>
      <c r="F194" s="1313"/>
      <c r="G194" s="1314"/>
      <c r="H194" s="1315"/>
      <c r="I194" s="1313"/>
      <c r="J194" s="1313"/>
      <c r="K194" s="1313"/>
      <c r="L194" s="1316"/>
      <c r="M194" s="1317"/>
      <c r="N194" s="1313"/>
      <c r="O194" s="1313"/>
      <c r="P194" s="1313"/>
      <c r="Q194" s="1314"/>
      <c r="R194" s="1315"/>
      <c r="S194" s="1313"/>
      <c r="T194" s="1313"/>
      <c r="U194" s="1313"/>
      <c r="V194" s="1313"/>
      <c r="W194" s="1313"/>
      <c r="X194" s="1313"/>
      <c r="Y194" s="1313"/>
      <c r="Z194" s="1313"/>
      <c r="AA194" s="1313"/>
      <c r="AB194" s="1313"/>
      <c r="AC194" s="1313"/>
      <c r="AD194" s="1313"/>
      <c r="AE194" s="1313"/>
      <c r="AF194" s="1313"/>
      <c r="AG194" s="1313"/>
      <c r="AH194" s="1313"/>
      <c r="AI194" s="1544"/>
      <c r="AJ194" s="557"/>
      <c r="AK194" s="557"/>
      <c r="AL194" s="557"/>
      <c r="AM194" s="557"/>
      <c r="AN194" s="557"/>
      <c r="AO194" s="557"/>
      <c r="AP194" s="557"/>
      <c r="AQ194" s="557"/>
      <c r="AR194" s="557"/>
      <c r="AS194" s="557"/>
      <c r="AT194" s="557"/>
      <c r="AU194" s="557"/>
      <c r="AV194" s="557"/>
      <c r="AW194" s="557"/>
      <c r="AX194" s="557"/>
      <c r="AY194" s="557"/>
      <c r="AZ194" s="216"/>
      <c r="BA194" s="392"/>
      <c r="BB194" s="159"/>
      <c r="BC194" s="340"/>
      <c r="BD194" s="306"/>
      <c r="BE194" s="306"/>
      <c r="BF194" s="306"/>
      <c r="BG194" s="341"/>
      <c r="BH194" s="351"/>
      <c r="BI194" s="306"/>
      <c r="BJ194" s="306"/>
      <c r="BK194" s="306"/>
      <c r="BL194" s="341"/>
      <c r="BM194" s="351"/>
      <c r="BN194" s="306"/>
      <c r="BO194" s="306"/>
      <c r="BP194" s="306"/>
      <c r="BQ194" s="341"/>
      <c r="BR194" s="351"/>
      <c r="BS194" s="306"/>
      <c r="BT194" s="306"/>
      <c r="BU194" s="306"/>
      <c r="BV194" s="306"/>
      <c r="BW194" s="306"/>
      <c r="BX194" s="306"/>
      <c r="BY194" s="307"/>
      <c r="BZ194" s="307"/>
      <c r="CA194" s="307"/>
      <c r="CB194" s="307"/>
      <c r="CC194" s="307"/>
      <c r="CD194" s="307"/>
      <c r="CE194" s="307"/>
      <c r="CF194" s="307"/>
      <c r="CG194" s="307"/>
      <c r="CH194" s="307"/>
      <c r="CI194" s="307"/>
      <c r="CJ194" s="1492"/>
      <c r="CK194" s="1492"/>
      <c r="CL194" s="1492"/>
      <c r="CM194" s="1492"/>
      <c r="CN194" s="1492"/>
      <c r="CO194" s="1492"/>
      <c r="CP194" s="1492"/>
      <c r="CQ194" s="1492"/>
      <c r="CR194" s="1492"/>
      <c r="CS194" s="1492"/>
      <c r="CT194" s="1492"/>
      <c r="CU194" s="1492"/>
      <c r="CV194" s="1492"/>
      <c r="CW194" s="1492"/>
      <c r="CX194" s="1492"/>
      <c r="CY194" s="1492"/>
      <c r="CZ194" s="1492"/>
    </row>
    <row r="195" s="131" customFormat="true" ht="15" customHeight="true" x14ac:dyDescent="0.2">
      <c r="A195" s="639"/>
      <c r="B195" s="747"/>
      <c r="C195" s="836"/>
      <c r="D195" s="796"/>
      <c r="E195" s="796"/>
      <c r="F195" s="796"/>
      <c r="G195" s="797"/>
      <c r="H195" s="837"/>
      <c r="I195" s="796"/>
      <c r="J195" s="796"/>
      <c r="K195" s="796"/>
      <c r="L195" s="838"/>
      <c r="M195" s="836"/>
      <c r="N195" s="796"/>
      <c r="O195" s="796"/>
      <c r="P195" s="796"/>
      <c r="Q195" s="797"/>
      <c r="R195" s="837"/>
      <c r="S195" s="796"/>
      <c r="T195" s="796"/>
      <c r="U195" s="796"/>
      <c r="V195" s="796"/>
      <c r="W195" s="796"/>
      <c r="X195" s="796"/>
      <c r="Y195" s="796"/>
      <c r="Z195" s="796"/>
      <c r="AA195" s="796"/>
      <c r="AB195" s="796"/>
      <c r="AC195" s="796"/>
      <c r="AD195" s="796"/>
      <c r="AE195" s="796"/>
      <c r="AF195" s="796"/>
      <c r="AG195" s="796"/>
      <c r="AH195" s="796"/>
      <c r="AI195" s="838"/>
      <c r="AJ195" s="557"/>
      <c r="AK195" s="557"/>
      <c r="AL195" s="557"/>
      <c r="AM195" s="557"/>
      <c r="AN195" s="557"/>
      <c r="AO195" s="557"/>
      <c r="AP195" s="557"/>
      <c r="AQ195" s="557"/>
      <c r="AR195" s="557"/>
      <c r="AS195" s="557"/>
      <c r="AT195" s="557"/>
      <c r="AU195" s="557"/>
      <c r="AV195" s="557"/>
      <c r="AW195" s="557"/>
      <c r="AX195" s="557"/>
      <c r="AY195" s="557"/>
      <c r="AZ195" s="216"/>
      <c r="BA195" s="392"/>
      <c r="BB195" s="159"/>
      <c r="BC195" s="340"/>
      <c r="BD195" s="306"/>
      <c r="BE195" s="306"/>
      <c r="BF195" s="306"/>
      <c r="BG195" s="341"/>
      <c r="BH195" s="351"/>
      <c r="BI195" s="306"/>
      <c r="BJ195" s="306"/>
      <c r="BK195" s="306"/>
      <c r="BL195" s="341"/>
      <c r="BM195" s="351"/>
      <c r="BN195" s="306"/>
      <c r="BO195" s="306"/>
      <c r="BP195" s="306"/>
      <c r="BQ195" s="341"/>
      <c r="BR195" s="351"/>
      <c r="BS195" s="306"/>
      <c r="BT195" s="306"/>
      <c r="BU195" s="306"/>
      <c r="BV195" s="306"/>
      <c r="BW195" s="306"/>
      <c r="BX195" s="306"/>
      <c r="BY195" s="307"/>
      <c r="BZ195" s="307"/>
      <c r="CA195" s="307"/>
      <c r="CB195" s="307"/>
      <c r="CC195" s="307"/>
      <c r="CD195" s="307"/>
      <c r="CE195" s="307"/>
      <c r="CF195" s="307"/>
      <c r="CG195" s="307"/>
      <c r="CH195" s="307"/>
      <c r="CI195" s="307"/>
      <c r="CJ195" s="1492"/>
      <c r="CK195" s="1492"/>
      <c r="CL195" s="1492"/>
      <c r="CM195" s="1492"/>
      <c r="CN195" s="1492"/>
      <c r="CO195" s="1492"/>
      <c r="CP195" s="1492"/>
      <c r="CQ195" s="1492"/>
      <c r="CR195" s="1492"/>
      <c r="CS195" s="1492"/>
      <c r="CT195" s="1492"/>
      <c r="CU195" s="1492"/>
      <c r="CV195" s="1492"/>
      <c r="CW195" s="1492"/>
      <c r="CX195" s="1492"/>
      <c r="CY195" s="1492"/>
      <c r="CZ195" s="1492"/>
    </row>
    <row r="196" s="131" customFormat="true" ht="15" customHeight="true" x14ac:dyDescent="0.2">
      <c r="A196" s="639"/>
      <c r="B196" s="747"/>
      <c r="C196" s="836"/>
      <c r="D196" s="796"/>
      <c r="E196" s="796"/>
      <c r="F196" s="796"/>
      <c r="G196" s="797"/>
      <c r="H196" s="837"/>
      <c r="I196" s="796"/>
      <c r="J196" s="796"/>
      <c r="K196" s="796"/>
      <c r="L196" s="838"/>
      <c r="M196" s="836"/>
      <c r="N196" s="796"/>
      <c r="O196" s="796"/>
      <c r="P196" s="796"/>
      <c r="Q196" s="797"/>
      <c r="R196" s="837"/>
      <c r="S196" s="796"/>
      <c r="T196" s="796"/>
      <c r="U196" s="796"/>
      <c r="V196" s="796"/>
      <c r="W196" s="796"/>
      <c r="X196" s="796"/>
      <c r="Y196" s="796"/>
      <c r="Z196" s="796"/>
      <c r="AA196" s="796"/>
      <c r="AB196" s="796"/>
      <c r="AC196" s="796"/>
      <c r="AD196" s="796"/>
      <c r="AE196" s="796"/>
      <c r="AF196" s="796"/>
      <c r="AG196" s="796"/>
      <c r="AH196" s="796"/>
      <c r="AI196" s="838"/>
      <c r="AJ196" s="557"/>
      <c r="AK196" s="557"/>
      <c r="AL196" s="557"/>
      <c r="AM196" s="557"/>
      <c r="AN196" s="557"/>
      <c r="AO196" s="557"/>
      <c r="AP196" s="557"/>
      <c r="AQ196" s="557"/>
      <c r="AR196" s="557"/>
      <c r="AS196" s="557"/>
      <c r="AT196" s="557"/>
      <c r="AU196" s="557"/>
      <c r="AV196" s="557"/>
      <c r="AW196" s="557"/>
      <c r="AX196" s="557"/>
      <c r="AY196" s="557"/>
      <c r="AZ196" s="216"/>
      <c r="BA196" s="392"/>
      <c r="BB196" s="159"/>
      <c r="BC196" s="340"/>
      <c r="BD196" s="306"/>
      <c r="BE196" s="306"/>
      <c r="BF196" s="306"/>
      <c r="BG196" s="341"/>
      <c r="BH196" s="351"/>
      <c r="BI196" s="306"/>
      <c r="BJ196" s="306"/>
      <c r="BK196" s="306"/>
      <c r="BL196" s="341"/>
      <c r="BM196" s="351"/>
      <c r="BN196" s="306"/>
      <c r="BO196" s="306"/>
      <c r="BP196" s="306"/>
      <c r="BQ196" s="341"/>
      <c r="BR196" s="351"/>
      <c r="BS196" s="306"/>
      <c r="BT196" s="306"/>
      <c r="BU196" s="306"/>
      <c r="BV196" s="306"/>
      <c r="BW196" s="306"/>
      <c r="BX196" s="306"/>
      <c r="BY196" s="307"/>
      <c r="BZ196" s="307"/>
      <c r="CA196" s="307"/>
      <c r="CB196" s="307"/>
      <c r="CC196" s="307"/>
      <c r="CD196" s="307"/>
      <c r="CE196" s="307"/>
      <c r="CF196" s="307"/>
      <c r="CG196" s="307"/>
      <c r="CH196" s="307"/>
      <c r="CI196" s="307"/>
      <c r="CJ196" s="1492"/>
      <c r="CK196" s="1492"/>
      <c r="CL196" s="1492"/>
      <c r="CM196" s="1492"/>
      <c r="CN196" s="1492"/>
      <c r="CO196" s="1492"/>
      <c r="CP196" s="1492"/>
      <c r="CQ196" s="1492"/>
      <c r="CR196" s="1492"/>
      <c r="CS196" s="1492"/>
      <c r="CT196" s="1492"/>
      <c r="CU196" s="1492"/>
      <c r="CV196" s="1492"/>
      <c r="CW196" s="1492"/>
      <c r="CX196" s="1492"/>
      <c r="CY196" s="1492"/>
      <c r="CZ196" s="1492"/>
    </row>
    <row r="197" s="131" customFormat="true" ht="15" customHeight="true" x14ac:dyDescent="0.2">
      <c r="A197" s="639"/>
      <c r="B197" s="747"/>
      <c r="C197" s="836"/>
      <c r="D197" s="796"/>
      <c r="E197" s="796"/>
      <c r="F197" s="796"/>
      <c r="G197" s="797"/>
      <c r="H197" s="837"/>
      <c r="I197" s="796"/>
      <c r="J197" s="796"/>
      <c r="K197" s="796"/>
      <c r="L197" s="838"/>
      <c r="M197" s="836"/>
      <c r="N197" s="796"/>
      <c r="O197" s="796"/>
      <c r="P197" s="796"/>
      <c r="Q197" s="797"/>
      <c r="R197" s="837"/>
      <c r="S197" s="796"/>
      <c r="T197" s="796"/>
      <c r="U197" s="796"/>
      <c r="V197" s="796"/>
      <c r="W197" s="796"/>
      <c r="X197" s="796"/>
      <c r="Y197" s="796"/>
      <c r="Z197" s="796"/>
      <c r="AA197" s="796"/>
      <c r="AB197" s="796"/>
      <c r="AC197" s="796"/>
      <c r="AD197" s="796"/>
      <c r="AE197" s="796"/>
      <c r="AF197" s="796"/>
      <c r="AG197" s="796"/>
      <c r="AH197" s="796"/>
      <c r="AI197" s="838"/>
      <c r="AJ197" s="557"/>
      <c r="AK197" s="557"/>
      <c r="AL197" s="557"/>
      <c r="AM197" s="557"/>
      <c r="AN197" s="557"/>
      <c r="AO197" s="557"/>
      <c r="AP197" s="557"/>
      <c r="AQ197" s="557"/>
      <c r="AR197" s="557"/>
      <c r="AS197" s="557"/>
      <c r="AT197" s="557"/>
      <c r="AU197" s="557"/>
      <c r="AV197" s="557"/>
      <c r="AW197" s="557"/>
      <c r="AX197" s="557"/>
      <c r="AY197" s="557"/>
      <c r="AZ197" s="216"/>
      <c r="BA197" s="392"/>
      <c r="BB197" s="159"/>
      <c r="BC197" s="340"/>
      <c r="BD197" s="306"/>
      <c r="BE197" s="306"/>
      <c r="BF197" s="306"/>
      <c r="BG197" s="341"/>
      <c r="BH197" s="351"/>
      <c r="BI197" s="306"/>
      <c r="BJ197" s="306"/>
      <c r="BK197" s="306"/>
      <c r="BL197" s="341"/>
      <c r="BM197" s="351"/>
      <c r="BN197" s="306"/>
      <c r="BO197" s="306"/>
      <c r="BP197" s="306"/>
      <c r="BQ197" s="341"/>
      <c r="BR197" s="351"/>
      <c r="BS197" s="306"/>
      <c r="BT197" s="306"/>
      <c r="BU197" s="306"/>
      <c r="BV197" s="306"/>
      <c r="BW197" s="306"/>
      <c r="BX197" s="306"/>
      <c r="BY197" s="307"/>
      <c r="BZ197" s="307"/>
      <c r="CA197" s="307"/>
      <c r="CB197" s="307"/>
      <c r="CC197" s="307"/>
      <c r="CD197" s="307"/>
      <c r="CE197" s="307"/>
      <c r="CF197" s="307"/>
      <c r="CG197" s="307"/>
      <c r="CH197" s="307"/>
      <c r="CI197" s="307"/>
      <c r="CJ197" s="1492"/>
      <c r="CK197" s="1492"/>
      <c r="CL197" s="1492"/>
      <c r="CM197" s="1492"/>
      <c r="CN197" s="1492"/>
      <c r="CO197" s="1492"/>
      <c r="CP197" s="1492"/>
      <c r="CQ197" s="1492"/>
      <c r="CR197" s="1492"/>
      <c r="CS197" s="1492"/>
      <c r="CT197" s="1492"/>
      <c r="CU197" s="1492"/>
      <c r="CV197" s="1492"/>
      <c r="CW197" s="1492"/>
      <c r="CX197" s="1492"/>
      <c r="CY197" s="1492"/>
      <c r="CZ197" s="1492"/>
    </row>
    <row r="198" s="131" customFormat="true" ht="15" customHeight="true" x14ac:dyDescent="0.2">
      <c r="A198" s="639"/>
      <c r="B198" s="747"/>
      <c r="C198" s="836"/>
      <c r="D198" s="796"/>
      <c r="E198" s="796"/>
      <c r="F198" s="796"/>
      <c r="G198" s="797"/>
      <c r="H198" s="837"/>
      <c r="I198" s="796"/>
      <c r="J198" s="796"/>
      <c r="K198" s="796"/>
      <c r="L198" s="838"/>
      <c r="M198" s="836"/>
      <c r="N198" s="796"/>
      <c r="O198" s="796"/>
      <c r="P198" s="796"/>
      <c r="Q198" s="797"/>
      <c r="R198" s="837"/>
      <c r="S198" s="796"/>
      <c r="T198" s="796"/>
      <c r="U198" s="796"/>
      <c r="V198" s="796"/>
      <c r="W198" s="796"/>
      <c r="X198" s="796"/>
      <c r="Y198" s="796"/>
      <c r="Z198" s="796"/>
      <c r="AA198" s="796"/>
      <c r="AB198" s="796"/>
      <c r="AC198" s="796"/>
      <c r="AD198" s="796"/>
      <c r="AE198" s="796"/>
      <c r="AF198" s="796"/>
      <c r="AG198" s="796"/>
      <c r="AH198" s="796"/>
      <c r="AI198" s="838"/>
      <c r="AJ198" s="557"/>
      <c r="AK198" s="557"/>
      <c r="AL198" s="557"/>
      <c r="AM198" s="557"/>
      <c r="AN198" s="557"/>
      <c r="AO198" s="557"/>
      <c r="AP198" s="557"/>
      <c r="AQ198" s="557"/>
      <c r="AR198" s="557"/>
      <c r="AS198" s="557"/>
      <c r="AT198" s="557"/>
      <c r="AU198" s="557"/>
      <c r="AV198" s="557"/>
      <c r="AW198" s="557"/>
      <c r="AX198" s="557"/>
      <c r="AY198" s="557"/>
      <c r="AZ198" s="216"/>
      <c r="BA198" s="392"/>
      <c r="BB198" s="159"/>
      <c r="BC198" s="340"/>
      <c r="BD198" s="306"/>
      <c r="BE198" s="306"/>
      <c r="BF198" s="306"/>
      <c r="BG198" s="341"/>
      <c r="BH198" s="351"/>
      <c r="BI198" s="306"/>
      <c r="BJ198" s="306"/>
      <c r="BK198" s="306"/>
      <c r="BL198" s="341"/>
      <c r="BM198" s="351"/>
      <c r="BN198" s="306"/>
      <c r="BO198" s="306"/>
      <c r="BP198" s="306"/>
      <c r="BQ198" s="341"/>
      <c r="BR198" s="351"/>
      <c r="BS198" s="306"/>
      <c r="BT198" s="306"/>
      <c r="BU198" s="306"/>
      <c r="BV198" s="306"/>
      <c r="BW198" s="306"/>
      <c r="BX198" s="306"/>
      <c r="BY198" s="307"/>
      <c r="BZ198" s="307"/>
      <c r="CA198" s="307"/>
      <c r="CB198" s="307"/>
      <c r="CC198" s="307"/>
      <c r="CD198" s="307"/>
      <c r="CE198" s="307"/>
      <c r="CF198" s="307"/>
      <c r="CG198" s="307"/>
      <c r="CH198" s="307"/>
      <c r="CI198" s="307"/>
      <c r="CJ198" s="1492"/>
      <c r="CK198" s="1492"/>
      <c r="CL198" s="1492"/>
      <c r="CM198" s="1492"/>
      <c r="CN198" s="1492"/>
      <c r="CO198" s="1492"/>
      <c r="CP198" s="1492"/>
      <c r="CQ198" s="1492"/>
      <c r="CR198" s="1492"/>
      <c r="CS198" s="1492"/>
      <c r="CT198" s="1492"/>
      <c r="CU198" s="1492"/>
      <c r="CV198" s="1492"/>
      <c r="CW198" s="1492"/>
      <c r="CX198" s="1492"/>
      <c r="CY198" s="1492"/>
      <c r="CZ198" s="1492"/>
    </row>
    <row r="199" s="131" customFormat="true" ht="15" customHeight="true" x14ac:dyDescent="0.2">
      <c r="A199" s="639"/>
      <c r="B199" s="747"/>
      <c r="C199" s="836"/>
      <c r="D199" s="796"/>
      <c r="E199" s="796"/>
      <c r="F199" s="796"/>
      <c r="G199" s="797"/>
      <c r="H199" s="837"/>
      <c r="I199" s="796"/>
      <c r="J199" s="796"/>
      <c r="K199" s="796"/>
      <c r="L199" s="838"/>
      <c r="M199" s="836"/>
      <c r="N199" s="796"/>
      <c r="O199" s="796"/>
      <c r="P199" s="796"/>
      <c r="Q199" s="797"/>
      <c r="R199" s="837"/>
      <c r="S199" s="796"/>
      <c r="T199" s="796"/>
      <c r="U199" s="796"/>
      <c r="V199" s="796"/>
      <c r="W199" s="796"/>
      <c r="X199" s="796"/>
      <c r="Y199" s="796"/>
      <c r="Z199" s="796"/>
      <c r="AA199" s="796"/>
      <c r="AB199" s="796"/>
      <c r="AC199" s="796"/>
      <c r="AD199" s="796"/>
      <c r="AE199" s="796"/>
      <c r="AF199" s="796"/>
      <c r="AG199" s="796"/>
      <c r="AH199" s="796"/>
      <c r="AI199" s="838"/>
      <c r="AJ199" s="557"/>
      <c r="AK199" s="557"/>
      <c r="AL199" s="557"/>
      <c r="AM199" s="557"/>
      <c r="AN199" s="557"/>
      <c r="AO199" s="557"/>
      <c r="AP199" s="557"/>
      <c r="AQ199" s="557"/>
      <c r="AR199" s="557"/>
      <c r="AS199" s="557"/>
      <c r="AT199" s="557"/>
      <c r="AU199" s="557"/>
      <c r="AV199" s="557"/>
      <c r="AW199" s="557"/>
      <c r="AX199" s="557"/>
      <c r="AY199" s="557"/>
      <c r="AZ199" s="216"/>
      <c r="BA199" s="392"/>
      <c r="BB199" s="159"/>
      <c r="BC199" s="340"/>
      <c r="BD199" s="306"/>
      <c r="BE199" s="306"/>
      <c r="BF199" s="306"/>
      <c r="BG199" s="341"/>
      <c r="BH199" s="351"/>
      <c r="BI199" s="306"/>
      <c r="BJ199" s="306"/>
      <c r="BK199" s="306"/>
      <c r="BL199" s="341"/>
      <c r="BM199" s="351"/>
      <c r="BN199" s="306"/>
      <c r="BO199" s="306"/>
      <c r="BP199" s="306"/>
      <c r="BQ199" s="341"/>
      <c r="BR199" s="351"/>
      <c r="BS199" s="306"/>
      <c r="BT199" s="306"/>
      <c r="BU199" s="306"/>
      <c r="BV199" s="306"/>
      <c r="BW199" s="306"/>
      <c r="BX199" s="306"/>
      <c r="BY199" s="307"/>
      <c r="BZ199" s="307"/>
      <c r="CA199" s="307"/>
      <c r="CB199" s="307"/>
      <c r="CC199" s="307"/>
      <c r="CD199" s="307"/>
      <c r="CE199" s="307"/>
      <c r="CF199" s="307"/>
      <c r="CG199" s="307"/>
      <c r="CH199" s="307"/>
      <c r="CI199" s="307"/>
      <c r="CJ199" s="1492"/>
      <c r="CK199" s="1492"/>
      <c r="CL199" s="1492"/>
      <c r="CM199" s="1492"/>
      <c r="CN199" s="1492"/>
      <c r="CO199" s="1492"/>
      <c r="CP199" s="1492"/>
      <c r="CQ199" s="1492"/>
      <c r="CR199" s="1492"/>
      <c r="CS199" s="1492"/>
      <c r="CT199" s="1492"/>
      <c r="CU199" s="1492"/>
      <c r="CV199" s="1492"/>
      <c r="CW199" s="1492"/>
      <c r="CX199" s="1492"/>
      <c r="CY199" s="1492"/>
      <c r="CZ199" s="1492"/>
    </row>
    <row r="200" s="131" customFormat="true" ht="15" customHeight="true" x14ac:dyDescent="0.2">
      <c r="A200" s="639"/>
      <c r="B200" s="747"/>
      <c r="C200" s="836"/>
      <c r="D200" s="796"/>
      <c r="E200" s="796"/>
      <c r="F200" s="796"/>
      <c r="G200" s="797"/>
      <c r="H200" s="837"/>
      <c r="I200" s="796"/>
      <c r="J200" s="796"/>
      <c r="K200" s="796"/>
      <c r="L200" s="838"/>
      <c r="M200" s="836"/>
      <c r="N200" s="796"/>
      <c r="O200" s="796"/>
      <c r="P200" s="796"/>
      <c r="Q200" s="797"/>
      <c r="R200" s="837"/>
      <c r="S200" s="796"/>
      <c r="T200" s="796"/>
      <c r="U200" s="796"/>
      <c r="V200" s="796"/>
      <c r="W200" s="796"/>
      <c r="X200" s="796"/>
      <c r="Y200" s="796"/>
      <c r="Z200" s="796"/>
      <c r="AA200" s="796"/>
      <c r="AB200" s="796"/>
      <c r="AC200" s="796"/>
      <c r="AD200" s="796"/>
      <c r="AE200" s="796"/>
      <c r="AF200" s="796"/>
      <c r="AG200" s="796"/>
      <c r="AH200" s="796"/>
      <c r="AI200" s="838"/>
      <c r="AJ200" s="557"/>
      <c r="AK200" s="557"/>
      <c r="AL200" s="557"/>
      <c r="AM200" s="557"/>
      <c r="AN200" s="557"/>
      <c r="AO200" s="557"/>
      <c r="AP200" s="557"/>
      <c r="AQ200" s="557"/>
      <c r="AR200" s="557"/>
      <c r="AS200" s="557"/>
      <c r="AT200" s="557"/>
      <c r="AU200" s="557"/>
      <c r="AV200" s="557"/>
      <c r="AW200" s="557"/>
      <c r="AX200" s="557"/>
      <c r="AY200" s="557"/>
      <c r="AZ200" s="216"/>
      <c r="BA200" s="392"/>
      <c r="BB200" s="159"/>
      <c r="BC200" s="340"/>
      <c r="BD200" s="306"/>
      <c r="BE200" s="306"/>
      <c r="BF200" s="306"/>
      <c r="BG200" s="341"/>
      <c r="BH200" s="351"/>
      <c r="BI200" s="306"/>
      <c r="BJ200" s="306"/>
      <c r="BK200" s="306"/>
      <c r="BL200" s="341"/>
      <c r="BM200" s="351"/>
      <c r="BN200" s="306"/>
      <c r="BO200" s="306"/>
      <c r="BP200" s="306"/>
      <c r="BQ200" s="341"/>
      <c r="BR200" s="351"/>
      <c r="BS200" s="306"/>
      <c r="BT200" s="306"/>
      <c r="BU200" s="306"/>
      <c r="BV200" s="306"/>
      <c r="BW200" s="306"/>
      <c r="BX200" s="306"/>
      <c r="BY200" s="307"/>
      <c r="BZ200" s="307"/>
      <c r="CA200" s="307"/>
      <c r="CB200" s="307"/>
      <c r="CC200" s="307"/>
      <c r="CD200" s="307"/>
      <c r="CE200" s="307"/>
      <c r="CF200" s="307"/>
      <c r="CG200" s="307"/>
      <c r="CH200" s="307"/>
      <c r="CI200" s="307"/>
      <c r="CJ200" s="1492"/>
      <c r="CK200" s="1492"/>
      <c r="CL200" s="1492"/>
      <c r="CM200" s="1492"/>
      <c r="CN200" s="1492"/>
      <c r="CO200" s="1492"/>
      <c r="CP200" s="1492"/>
      <c r="CQ200" s="1492"/>
      <c r="CR200" s="1492"/>
      <c r="CS200" s="1492"/>
      <c r="CT200" s="1492"/>
      <c r="CU200" s="1492"/>
      <c r="CV200" s="1492"/>
      <c r="CW200" s="1492"/>
      <c r="CX200" s="1492"/>
      <c r="CY200" s="1492"/>
      <c r="CZ200" s="1492"/>
    </row>
    <row r="201" s="131" customFormat="true" ht="15" customHeight="true" x14ac:dyDescent="0.2">
      <c r="A201" s="639"/>
      <c r="B201" s="747"/>
      <c r="C201" s="836"/>
      <c r="D201" s="796"/>
      <c r="E201" s="796"/>
      <c r="F201" s="796"/>
      <c r="G201" s="797"/>
      <c r="H201" s="837"/>
      <c r="I201" s="796"/>
      <c r="J201" s="796"/>
      <c r="K201" s="796"/>
      <c r="L201" s="838"/>
      <c r="M201" s="836"/>
      <c r="N201" s="796"/>
      <c r="O201" s="796"/>
      <c r="P201" s="796"/>
      <c r="Q201" s="797"/>
      <c r="R201" s="837"/>
      <c r="S201" s="796"/>
      <c r="T201" s="796"/>
      <c r="U201" s="796"/>
      <c r="V201" s="796"/>
      <c r="W201" s="796"/>
      <c r="X201" s="796"/>
      <c r="Y201" s="796"/>
      <c r="Z201" s="796"/>
      <c r="AA201" s="796"/>
      <c r="AB201" s="796"/>
      <c r="AC201" s="796"/>
      <c r="AD201" s="796"/>
      <c r="AE201" s="796"/>
      <c r="AF201" s="796"/>
      <c r="AG201" s="796"/>
      <c r="AH201" s="796"/>
      <c r="AI201" s="838"/>
      <c r="AJ201" s="557"/>
      <c r="AK201" s="557"/>
      <c r="AL201" s="557"/>
      <c r="AM201" s="557"/>
      <c r="AN201" s="557"/>
      <c r="AO201" s="557"/>
      <c r="AP201" s="557"/>
      <c r="AQ201" s="557"/>
      <c r="AR201" s="557"/>
      <c r="AS201" s="557"/>
      <c r="AT201" s="557"/>
      <c r="AU201" s="557"/>
      <c r="AV201" s="557"/>
      <c r="AW201" s="557"/>
      <c r="AX201" s="557"/>
      <c r="AY201" s="557"/>
      <c r="AZ201" s="216"/>
      <c r="BA201" s="392"/>
      <c r="BB201" s="159"/>
      <c r="BC201" s="340"/>
      <c r="BD201" s="306"/>
      <c r="BE201" s="306"/>
      <c r="BF201" s="306"/>
      <c r="BG201" s="341"/>
      <c r="BH201" s="351"/>
      <c r="BI201" s="306"/>
      <c r="BJ201" s="306"/>
      <c r="BK201" s="306"/>
      <c r="BL201" s="341"/>
      <c r="BM201" s="351"/>
      <c r="BN201" s="306"/>
      <c r="BO201" s="306"/>
      <c r="BP201" s="306"/>
      <c r="BQ201" s="341"/>
      <c r="BR201" s="351"/>
      <c r="BS201" s="306"/>
      <c r="BT201" s="306"/>
      <c r="BU201" s="306"/>
      <c r="BV201" s="306"/>
      <c r="BW201" s="306"/>
      <c r="BX201" s="306"/>
      <c r="BY201" s="307"/>
      <c r="BZ201" s="307"/>
      <c r="CA201" s="307"/>
      <c r="CB201" s="307"/>
      <c r="CC201" s="307"/>
      <c r="CD201" s="307"/>
      <c r="CE201" s="307"/>
      <c r="CF201" s="307"/>
      <c r="CG201" s="307"/>
      <c r="CH201" s="307"/>
      <c r="CI201" s="307"/>
      <c r="CJ201" s="1492"/>
      <c r="CK201" s="1492"/>
      <c r="CL201" s="1492"/>
      <c r="CM201" s="1492"/>
      <c r="CN201" s="1492"/>
      <c r="CO201" s="1492"/>
      <c r="CP201" s="1492"/>
      <c r="CQ201" s="1492"/>
      <c r="CR201" s="1492"/>
      <c r="CS201" s="1492"/>
      <c r="CT201" s="1492"/>
      <c r="CU201" s="1492"/>
      <c r="CV201" s="1492"/>
      <c r="CW201" s="1492"/>
      <c r="CX201" s="1492"/>
      <c r="CY201" s="1492"/>
      <c r="CZ201" s="1492"/>
    </row>
    <row r="202" s="131" customFormat="true" ht="15" customHeight="true" x14ac:dyDescent="0.2">
      <c r="A202" s="639"/>
      <c r="B202" s="747"/>
      <c r="C202" s="836"/>
      <c r="D202" s="796"/>
      <c r="E202" s="796"/>
      <c r="F202" s="796"/>
      <c r="G202" s="797"/>
      <c r="H202" s="837"/>
      <c r="I202" s="796"/>
      <c r="J202" s="796"/>
      <c r="K202" s="796"/>
      <c r="L202" s="838"/>
      <c r="M202" s="836"/>
      <c r="N202" s="796"/>
      <c r="O202" s="796"/>
      <c r="P202" s="796"/>
      <c r="Q202" s="797"/>
      <c r="R202" s="837"/>
      <c r="S202" s="796"/>
      <c r="T202" s="796"/>
      <c r="U202" s="796"/>
      <c r="V202" s="796"/>
      <c r="W202" s="796"/>
      <c r="X202" s="796"/>
      <c r="Y202" s="796"/>
      <c r="Z202" s="796"/>
      <c r="AA202" s="796"/>
      <c r="AB202" s="796"/>
      <c r="AC202" s="796"/>
      <c r="AD202" s="796"/>
      <c r="AE202" s="796"/>
      <c r="AF202" s="796"/>
      <c r="AG202" s="796"/>
      <c r="AH202" s="796"/>
      <c r="AI202" s="838"/>
      <c r="AJ202" s="557"/>
      <c r="AK202" s="557"/>
      <c r="AL202" s="557"/>
      <c r="AM202" s="557"/>
      <c r="AN202" s="557"/>
      <c r="AO202" s="557"/>
      <c r="AP202" s="557"/>
      <c r="AQ202" s="557"/>
      <c r="AR202" s="557"/>
      <c r="AS202" s="557"/>
      <c r="AT202" s="557"/>
      <c r="AU202" s="557"/>
      <c r="AV202" s="557"/>
      <c r="AW202" s="557"/>
      <c r="AX202" s="557"/>
      <c r="AY202" s="557"/>
      <c r="AZ202" s="216"/>
      <c r="BA202" s="392"/>
      <c r="BB202" s="159"/>
      <c r="BC202" s="340"/>
      <c r="BD202" s="306"/>
      <c r="BE202" s="306"/>
      <c r="BF202" s="306"/>
      <c r="BG202" s="341"/>
      <c r="BH202" s="351"/>
      <c r="BI202" s="306"/>
      <c r="BJ202" s="306"/>
      <c r="BK202" s="306"/>
      <c r="BL202" s="341"/>
      <c r="BM202" s="351"/>
      <c r="BN202" s="306"/>
      <c r="BO202" s="306"/>
      <c r="BP202" s="306"/>
      <c r="BQ202" s="341"/>
      <c r="BR202" s="351"/>
      <c r="BS202" s="306"/>
      <c r="BT202" s="306"/>
      <c r="BU202" s="306"/>
      <c r="BV202" s="306"/>
      <c r="BW202" s="306"/>
      <c r="BX202" s="306"/>
      <c r="BY202" s="307"/>
      <c r="BZ202" s="307"/>
      <c r="CA202" s="307"/>
      <c r="CB202" s="307"/>
      <c r="CC202" s="307"/>
      <c r="CD202" s="307"/>
      <c r="CE202" s="307"/>
      <c r="CF202" s="307"/>
      <c r="CG202" s="307"/>
      <c r="CH202" s="307"/>
      <c r="CI202" s="307"/>
      <c r="CJ202" s="1492"/>
      <c r="CK202" s="1492"/>
      <c r="CL202" s="1492"/>
      <c r="CM202" s="1492"/>
      <c r="CN202" s="1492"/>
      <c r="CO202" s="1492"/>
      <c r="CP202" s="1492"/>
      <c r="CQ202" s="1492"/>
      <c r="CR202" s="1492"/>
      <c r="CS202" s="1492"/>
      <c r="CT202" s="1492"/>
      <c r="CU202" s="1492"/>
      <c r="CV202" s="1492"/>
      <c r="CW202" s="1492"/>
      <c r="CX202" s="1492"/>
      <c r="CY202" s="1492"/>
      <c r="CZ202" s="1492"/>
    </row>
    <row r="203" s="567" customFormat="true" ht="15" customHeight="true" x14ac:dyDescent="0.2">
      <c r="A203" s="1200"/>
      <c r="B203" s="1379"/>
      <c r="C203" s="1287"/>
      <c r="D203" s="1288"/>
      <c r="E203" s="1288"/>
      <c r="F203" s="1288"/>
      <c r="G203" s="1289"/>
      <c r="H203" s="1290"/>
      <c r="I203" s="1288"/>
      <c r="J203" s="1288"/>
      <c r="K203" s="1288"/>
      <c r="L203" s="1291"/>
      <c r="M203" s="1292"/>
      <c r="N203" s="1288"/>
      <c r="O203" s="1288"/>
      <c r="P203" s="1288"/>
      <c r="Q203" s="1289"/>
      <c r="R203" s="1290"/>
      <c r="S203" s="1288"/>
      <c r="T203" s="1288"/>
      <c r="U203" s="1288"/>
      <c r="V203" s="1288"/>
      <c r="W203" s="1288"/>
      <c r="X203" s="1288"/>
      <c r="Y203" s="1288"/>
      <c r="Z203" s="1288"/>
      <c r="AA203" s="1288"/>
      <c r="AB203" s="1288"/>
      <c r="AC203" s="1288"/>
      <c r="AD203" s="1288"/>
      <c r="AE203" s="1288"/>
      <c r="AF203" s="1288"/>
      <c r="AG203" s="1288"/>
      <c r="AH203" s="1288"/>
      <c r="AI203" s="1539"/>
      <c r="AJ203" s="557"/>
      <c r="AK203" s="557"/>
      <c r="AL203" s="557"/>
      <c r="AM203" s="557"/>
      <c r="AN203" s="557"/>
      <c r="AO203" s="557"/>
      <c r="AP203" s="557"/>
      <c r="AQ203" s="557"/>
      <c r="AR203" s="557"/>
      <c r="AS203" s="557"/>
      <c r="AT203" s="557"/>
      <c r="AU203" s="557"/>
      <c r="AV203" s="557"/>
      <c r="AW203" s="557"/>
      <c r="AX203" s="557"/>
      <c r="AY203" s="557"/>
      <c r="AZ203" s="216"/>
      <c r="BA203" s="392"/>
      <c r="BB203" s="159"/>
      <c r="BC203" s="340"/>
      <c r="BD203" s="306"/>
      <c r="BE203" s="306"/>
      <c r="BF203" s="306"/>
      <c r="BG203" s="341"/>
      <c r="BH203" s="351"/>
      <c r="BI203" s="306"/>
      <c r="BJ203" s="306"/>
      <c r="BK203" s="306"/>
      <c r="BL203" s="341"/>
      <c r="BM203" s="351"/>
      <c r="BN203" s="306"/>
      <c r="BO203" s="306"/>
      <c r="BP203" s="306"/>
      <c r="BQ203" s="341"/>
      <c r="BR203" s="351"/>
      <c r="BS203" s="306"/>
      <c r="BT203" s="306"/>
      <c r="BU203" s="306"/>
      <c r="BV203" s="306"/>
      <c r="BW203" s="306"/>
      <c r="BX203" s="306"/>
      <c r="BY203" s="307"/>
      <c r="BZ203" s="307"/>
      <c r="CA203" s="307"/>
      <c r="CB203" s="307"/>
      <c r="CC203" s="307"/>
      <c r="CD203" s="307"/>
      <c r="CE203" s="307"/>
      <c r="CF203" s="307"/>
      <c r="CG203" s="307"/>
      <c r="CH203" s="307"/>
      <c r="CI203" s="307"/>
      <c r="CJ203" s="1492"/>
      <c r="CK203" s="1492"/>
      <c r="CL203" s="1492"/>
      <c r="CM203" s="1492"/>
      <c r="CN203" s="1492"/>
      <c r="CO203" s="1492"/>
      <c r="CP203" s="1492"/>
      <c r="CQ203" s="1492"/>
      <c r="CR203" s="1492"/>
      <c r="CS203" s="1492"/>
      <c r="CT203" s="1492"/>
      <c r="CU203" s="1492"/>
      <c r="CV203" s="1492"/>
      <c r="CW203" s="1492"/>
      <c r="CX203" s="1492"/>
      <c r="CY203" s="1492"/>
      <c r="CZ203" s="1492"/>
    </row>
    <row r="204" s="567" customFormat="true" ht="15" customHeight="true" x14ac:dyDescent="0.2">
      <c r="A204" s="1200"/>
      <c r="B204" s="1379"/>
      <c r="C204" s="1287"/>
      <c r="D204" s="1288"/>
      <c r="E204" s="1288"/>
      <c r="F204" s="1288"/>
      <c r="G204" s="1289"/>
      <c r="H204" s="1290"/>
      <c r="I204" s="1288"/>
      <c r="J204" s="1288"/>
      <c r="K204" s="1288"/>
      <c r="L204" s="1291"/>
      <c r="M204" s="1292"/>
      <c r="N204" s="1288"/>
      <c r="O204" s="1288"/>
      <c r="P204" s="1288"/>
      <c r="Q204" s="1289"/>
      <c r="R204" s="1290"/>
      <c r="S204" s="1288"/>
      <c r="T204" s="1288"/>
      <c r="U204" s="1288"/>
      <c r="V204" s="1288"/>
      <c r="W204" s="1288"/>
      <c r="X204" s="1288"/>
      <c r="Y204" s="1288"/>
      <c r="Z204" s="1288"/>
      <c r="AA204" s="1288"/>
      <c r="AB204" s="1288"/>
      <c r="AC204" s="1288"/>
      <c r="AD204" s="1288"/>
      <c r="AE204" s="1288"/>
      <c r="AF204" s="1288"/>
      <c r="AG204" s="1288"/>
      <c r="AH204" s="1288"/>
      <c r="AI204" s="1539"/>
      <c r="AJ204" s="557"/>
      <c r="AK204" s="557"/>
      <c r="AL204" s="557"/>
      <c r="AM204" s="557"/>
      <c r="AN204" s="557"/>
      <c r="AO204" s="557"/>
      <c r="AP204" s="557"/>
      <c r="AQ204" s="557"/>
      <c r="AR204" s="557"/>
      <c r="AS204" s="557"/>
      <c r="AT204" s="557"/>
      <c r="AU204" s="557"/>
      <c r="AV204" s="557"/>
      <c r="AW204" s="557"/>
      <c r="AX204" s="557"/>
      <c r="AY204" s="557"/>
      <c r="AZ204" s="216"/>
      <c r="BA204" s="392"/>
      <c r="BB204" s="159"/>
      <c r="BC204" s="340"/>
      <c r="BD204" s="306"/>
      <c r="BE204" s="306"/>
      <c r="BF204" s="306"/>
      <c r="BG204" s="341"/>
      <c r="BH204" s="351"/>
      <c r="BI204" s="306"/>
      <c r="BJ204" s="306"/>
      <c r="BK204" s="306"/>
      <c r="BL204" s="341"/>
      <c r="BM204" s="351"/>
      <c r="BN204" s="306"/>
      <c r="BO204" s="306"/>
      <c r="BP204" s="306"/>
      <c r="BQ204" s="341"/>
      <c r="BR204" s="351"/>
      <c r="BS204" s="306"/>
      <c r="BT204" s="306"/>
      <c r="BU204" s="306"/>
      <c r="BV204" s="306"/>
      <c r="BW204" s="306"/>
      <c r="BX204" s="306"/>
      <c r="BY204" s="307"/>
      <c r="BZ204" s="307"/>
      <c r="CA204" s="307"/>
      <c r="CB204" s="307"/>
      <c r="CC204" s="307"/>
      <c r="CD204" s="307"/>
      <c r="CE204" s="307"/>
      <c r="CF204" s="307"/>
      <c r="CG204" s="307"/>
      <c r="CH204" s="307"/>
      <c r="CI204" s="307"/>
      <c r="CJ204" s="1492"/>
      <c r="CK204" s="1492"/>
      <c r="CL204" s="1492"/>
      <c r="CM204" s="1492"/>
      <c r="CN204" s="1492"/>
      <c r="CO204" s="1492"/>
      <c r="CP204" s="1492"/>
      <c r="CQ204" s="1492"/>
      <c r="CR204" s="1492"/>
      <c r="CS204" s="1492"/>
      <c r="CT204" s="1492"/>
      <c r="CU204" s="1492"/>
      <c r="CV204" s="1492"/>
      <c r="CW204" s="1492"/>
      <c r="CX204" s="1492"/>
      <c r="CY204" s="1492"/>
      <c r="CZ204" s="1492"/>
    </row>
    <row r="205" s="567" customFormat="true" ht="15" customHeight="true" x14ac:dyDescent="0.2">
      <c r="A205" s="1207"/>
      <c r="B205" s="1381"/>
      <c r="C205" s="1318"/>
      <c r="D205" s="1319"/>
      <c r="E205" s="1319"/>
      <c r="F205" s="1319"/>
      <c r="G205" s="1320"/>
      <c r="H205" s="1321"/>
      <c r="I205" s="1319"/>
      <c r="J205" s="1319"/>
      <c r="K205" s="1319"/>
      <c r="L205" s="1322"/>
      <c r="M205" s="1323"/>
      <c r="N205" s="1319"/>
      <c r="O205" s="1319"/>
      <c r="P205" s="1319"/>
      <c r="Q205" s="1320"/>
      <c r="R205" s="1321"/>
      <c r="S205" s="1319"/>
      <c r="T205" s="1319"/>
      <c r="U205" s="1319"/>
      <c r="V205" s="1319"/>
      <c r="W205" s="1319"/>
      <c r="X205" s="1319"/>
      <c r="Y205" s="1319"/>
      <c r="Z205" s="1319"/>
      <c r="AA205" s="1319"/>
      <c r="AB205" s="1319"/>
      <c r="AC205" s="1319"/>
      <c r="AD205" s="1319"/>
      <c r="AE205" s="1319"/>
      <c r="AF205" s="1319"/>
      <c r="AG205" s="1319"/>
      <c r="AH205" s="1319"/>
      <c r="AI205" s="1545"/>
      <c r="AJ205" s="557"/>
      <c r="AK205" s="557"/>
      <c r="AL205" s="557"/>
      <c r="AM205" s="557"/>
      <c r="AN205" s="557"/>
      <c r="AO205" s="557"/>
      <c r="AP205" s="557"/>
      <c r="AQ205" s="557"/>
      <c r="AR205" s="557"/>
      <c r="AS205" s="557"/>
      <c r="AT205" s="557"/>
      <c r="AU205" s="557"/>
      <c r="AV205" s="557"/>
      <c r="AW205" s="557"/>
      <c r="AX205" s="557"/>
      <c r="AY205" s="557"/>
      <c r="AZ205" s="216"/>
      <c r="BA205" s="392"/>
      <c r="BB205" s="159"/>
      <c r="BC205" s="359"/>
      <c r="BD205" s="356"/>
      <c r="BE205" s="356"/>
      <c r="BF205" s="356"/>
      <c r="BG205" s="358"/>
      <c r="BH205" s="355"/>
      <c r="BI205" s="356"/>
      <c r="BJ205" s="356"/>
      <c r="BK205" s="356"/>
      <c r="BL205" s="358"/>
      <c r="BM205" s="355"/>
      <c r="BN205" s="356"/>
      <c r="BO205" s="356"/>
      <c r="BP205" s="356"/>
      <c r="BQ205" s="358"/>
      <c r="BR205" s="355"/>
      <c r="BS205" s="356"/>
      <c r="BT205" s="356"/>
      <c r="BU205" s="356"/>
      <c r="BV205" s="356"/>
      <c r="BW205" s="356"/>
      <c r="BX205" s="356"/>
      <c r="BY205" s="357"/>
      <c r="BZ205" s="357"/>
      <c r="CA205" s="357"/>
      <c r="CB205" s="357"/>
      <c r="CC205" s="357"/>
      <c r="CD205" s="357"/>
      <c r="CE205" s="357"/>
      <c r="CF205" s="357"/>
      <c r="CG205" s="357"/>
      <c r="CH205" s="357"/>
      <c r="CI205" s="357"/>
      <c r="CJ205" s="1492"/>
      <c r="CK205" s="1492"/>
      <c r="CL205" s="1492"/>
      <c r="CM205" s="1492"/>
      <c r="CN205" s="1492"/>
      <c r="CO205" s="1492"/>
      <c r="CP205" s="1492"/>
      <c r="CQ205" s="1492"/>
      <c r="CR205" s="1492"/>
      <c r="CS205" s="1492"/>
      <c r="CT205" s="1492"/>
      <c r="CU205" s="1492"/>
      <c r="CV205" s="1492"/>
      <c r="CW205" s="1492"/>
      <c r="CX205" s="1492"/>
      <c r="CY205" s="1492"/>
      <c r="CZ205" s="1492"/>
    </row>
    <row r="206" s="567" customFormat="true" ht="250.15" customHeight="true" x14ac:dyDescent="0.2">
      <c r="B206" s="577"/>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1707" t="str">
        <f>A1026</f>
        <v>Sudan</v>
      </c>
      <c r="B208" s="1708"/>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2014</v>
      </c>
      <c r="B209" s="139"/>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3" t="s">
        <v>111</v>
      </c>
      <c r="B210" s="14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4" t="s">
        <v>97</v>
      </c>
      <c r="B212" s="222"/>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MICS14</v>
      </c>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572"/>
      <c r="B216" s="570"/>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572"/>
      <c r="B217" s="57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572"/>
      <c r="B218" s="570"/>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573"/>
      <c r="B219" s="574"/>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398" customFormat="true" ht="15" customHeight="true" x14ac:dyDescent="0.2">
      <c r="A220" s="114" t="s">
        <v>86</v>
      </c>
      <c r="B220" s="206"/>
      <c r="C220" s="1698" t="s">
        <v>114</v>
      </c>
      <c r="D220" s="1699"/>
      <c r="E220" s="1699"/>
      <c r="F220" s="1699"/>
      <c r="G220" s="1700"/>
      <c r="H220" s="1864" t="s">
        <v>38</v>
      </c>
      <c r="I220" s="1865"/>
      <c r="J220" s="1865"/>
      <c r="K220" s="1865"/>
      <c r="L220" s="1866"/>
      <c r="M220" s="1867" t="s">
        <v>37</v>
      </c>
      <c r="N220" s="1868"/>
      <c r="O220" s="1868"/>
      <c r="P220" s="1868"/>
      <c r="Q220" s="1869"/>
      <c r="R220" s="1513" t="s">
        <v>138</v>
      </c>
      <c r="S220" s="1524"/>
      <c r="T220" s="1524"/>
      <c r="U220" s="1524"/>
      <c r="V220" s="1524"/>
      <c r="W220" s="1524"/>
      <c r="X220" s="1524"/>
      <c r="Y220" s="1524"/>
      <c r="Z220" s="1524"/>
      <c r="AA220" s="1524"/>
      <c r="AB220" s="1524"/>
      <c r="AC220" s="1524"/>
      <c r="AD220" s="1524"/>
      <c r="AE220" s="1524"/>
      <c r="AF220" s="1524"/>
      <c r="AG220" s="1524"/>
      <c r="AH220" s="1524"/>
      <c r="AI220" s="1525"/>
      <c r="AJ220" s="557"/>
      <c r="AK220" s="557"/>
      <c r="AL220" s="557"/>
      <c r="AM220" s="557"/>
      <c r="AN220" s="557"/>
      <c r="AO220" s="557"/>
      <c r="AP220" s="557"/>
      <c r="AQ220" s="557"/>
      <c r="AR220" s="557"/>
      <c r="AS220" s="557"/>
      <c r="AT220" s="557"/>
      <c r="AU220" s="557"/>
      <c r="AV220" s="557"/>
      <c r="AW220" s="557"/>
      <c r="AX220" s="557"/>
      <c r="AY220" s="557"/>
      <c r="AZ220" s="216"/>
      <c r="BA220" s="217" t="s">
        <v>128</v>
      </c>
      <c r="BB220" s="114" t="s">
        <v>86</v>
      </c>
      <c r="BC220" s="1802" t="s">
        <v>114</v>
      </c>
      <c r="BD220" s="1803"/>
      <c r="BE220" s="1803"/>
      <c r="BF220" s="1803"/>
      <c r="BG220" s="1804"/>
      <c r="BH220" s="1805" t="s">
        <v>38</v>
      </c>
      <c r="BI220" s="1803"/>
      <c r="BJ220" s="1803"/>
      <c r="BK220" s="1803"/>
      <c r="BL220" s="1804"/>
      <c r="BM220" s="1805" t="s">
        <v>37</v>
      </c>
      <c r="BN220" s="1803"/>
      <c r="BO220" s="1803"/>
      <c r="BP220" s="1803"/>
      <c r="BQ220" s="1806"/>
      <c r="BR220" s="1418" t="s">
        <v>138</v>
      </c>
      <c r="BS220" s="1419"/>
      <c r="BT220" s="1419"/>
      <c r="BU220" s="1419"/>
      <c r="BV220" s="1419"/>
      <c r="BW220" s="1419"/>
      <c r="BX220" s="1419"/>
      <c r="BY220" s="1420"/>
      <c r="BZ220" s="312"/>
      <c r="CA220" s="312"/>
      <c r="CB220" s="312"/>
      <c r="CC220" s="312"/>
      <c r="CD220" s="312"/>
      <c r="CE220" s="312"/>
      <c r="CF220" s="312"/>
      <c r="CG220" s="312"/>
      <c r="CH220" s="312"/>
      <c r="CI220" s="312"/>
      <c r="CJ220" s="215"/>
      <c r="CK220" s="215"/>
      <c r="CL220" s="215"/>
      <c r="CM220" s="215"/>
      <c r="CN220" s="215"/>
      <c r="CO220" s="215"/>
      <c r="CP220" s="215"/>
      <c r="CQ220" s="215"/>
      <c r="CR220" s="215"/>
      <c r="CS220" s="215"/>
      <c r="CT220" s="215"/>
      <c r="CU220" s="215"/>
      <c r="CV220" s="215"/>
      <c r="CW220" s="215"/>
      <c r="CX220" s="215"/>
      <c r="CY220" s="215"/>
      <c r="CZ220" s="215"/>
    </row>
    <row r="221" s="398" customFormat="true" ht="24" x14ac:dyDescent="0.2">
      <c r="A221" s="190" t="s">
        <v>87</v>
      </c>
      <c r="B221" s="247"/>
      <c r="C221" s="284" t="s">
        <v>0</v>
      </c>
      <c r="D221" s="285" t="s">
        <v>1</v>
      </c>
      <c r="E221" s="285" t="s">
        <v>2</v>
      </c>
      <c r="F221" s="285" t="s">
        <v>3</v>
      </c>
      <c r="G221" s="286" t="s">
        <v>4</v>
      </c>
      <c r="H221" s="1181" t="s">
        <v>0</v>
      </c>
      <c r="I221" s="1149" t="s">
        <v>1</v>
      </c>
      <c r="J221" s="1149" t="s">
        <v>2</v>
      </c>
      <c r="K221" s="1149" t="s">
        <v>3</v>
      </c>
      <c r="L221" s="1150" t="s">
        <v>4</v>
      </c>
      <c r="M221" s="1171" t="s">
        <v>0</v>
      </c>
      <c r="N221" s="1149" t="s">
        <v>1</v>
      </c>
      <c r="O221" s="1149" t="s">
        <v>2</v>
      </c>
      <c r="P221" s="1149" t="s">
        <v>3</v>
      </c>
      <c r="Q221" s="1193" t="s">
        <v>4</v>
      </c>
      <c r="R221" s="1181" t="s">
        <v>147</v>
      </c>
      <c r="S221" s="1149" t="s">
        <v>272</v>
      </c>
      <c r="T221" s="1149" t="s">
        <v>273</v>
      </c>
      <c r="U221" s="1149" t="s">
        <v>148</v>
      </c>
      <c r="V221" s="1149" t="s">
        <v>149</v>
      </c>
      <c r="W221" s="1149" t="s">
        <v>150</v>
      </c>
      <c r="X221" s="1149" t="s">
        <v>151</v>
      </c>
      <c r="Y221" s="1149" t="s">
        <v>274</v>
      </c>
      <c r="Z221" s="1149" t="s">
        <v>153</v>
      </c>
      <c r="AA221" s="1149" t="s">
        <v>154</v>
      </c>
      <c r="AB221" s="1149" t="s">
        <v>155</v>
      </c>
      <c r="AC221" s="1149" t="s">
        <v>156</v>
      </c>
      <c r="AD221" s="1149" t="s">
        <v>157</v>
      </c>
      <c r="AE221" s="1149" t="s">
        <v>275</v>
      </c>
      <c r="AF221" s="1149" t="s">
        <v>159</v>
      </c>
      <c r="AG221" s="1149" t="s">
        <v>276</v>
      </c>
      <c r="AH221" s="1149" t="s">
        <v>277</v>
      </c>
      <c r="AI221" s="1151" t="s">
        <v>278</v>
      </c>
      <c r="AJ221" s="557"/>
      <c r="AK221" s="557"/>
      <c r="AL221" s="557"/>
      <c r="AM221" s="557"/>
      <c r="AN221" s="557"/>
      <c r="AO221" s="557"/>
      <c r="AP221" s="557"/>
      <c r="AQ221" s="557"/>
      <c r="AR221" s="557"/>
      <c r="AS221" s="557"/>
      <c r="AT221" s="557"/>
      <c r="AU221" s="557"/>
      <c r="AV221" s="557"/>
      <c r="AW221" s="557"/>
      <c r="AX221" s="557"/>
      <c r="AY221" s="557"/>
      <c r="AZ221" s="216"/>
      <c r="BA221" s="202" t="s">
        <v>117</v>
      </c>
      <c r="BB221" s="201"/>
      <c r="BC221" s="342" t="s">
        <v>0</v>
      </c>
      <c r="BD221" s="176" t="s">
        <v>1</v>
      </c>
      <c r="BE221" s="176" t="s">
        <v>2</v>
      </c>
      <c r="BF221" s="176" t="s">
        <v>3</v>
      </c>
      <c r="BG221" s="343" t="s">
        <v>4</v>
      </c>
      <c r="BH221" s="352" t="s">
        <v>0</v>
      </c>
      <c r="BI221" s="176" t="s">
        <v>1</v>
      </c>
      <c r="BJ221" s="176" t="s">
        <v>2</v>
      </c>
      <c r="BK221" s="176" t="s">
        <v>3</v>
      </c>
      <c r="BL221" s="343" t="s">
        <v>4</v>
      </c>
      <c r="BM221" s="352" t="s">
        <v>0</v>
      </c>
      <c r="BN221" s="176" t="s">
        <v>1</v>
      </c>
      <c r="BO221" s="176" t="s">
        <v>2</v>
      </c>
      <c r="BP221" s="176" t="s">
        <v>3</v>
      </c>
      <c r="BQ221" s="343" t="s">
        <v>4</v>
      </c>
      <c r="BR221" s="352" t="s">
        <v>147</v>
      </c>
      <c r="BS221" s="176" t="s">
        <v>272</v>
      </c>
      <c r="BT221" s="176" t="s">
        <v>273</v>
      </c>
      <c r="BU221" s="176" t="s">
        <v>148</v>
      </c>
      <c r="BV221" s="176" t="s">
        <v>149</v>
      </c>
      <c r="BW221" s="176" t="s">
        <v>150</v>
      </c>
      <c r="BX221" s="176" t="s">
        <v>151</v>
      </c>
      <c r="BY221" s="177" t="s">
        <v>274</v>
      </c>
      <c r="BZ221" s="177" t="s">
        <v>153</v>
      </c>
      <c r="CA221" s="177" t="s">
        <v>154</v>
      </c>
      <c r="CB221" s="177" t="s">
        <v>155</v>
      </c>
      <c r="CC221" s="177" t="s">
        <v>156</v>
      </c>
      <c r="CD221" s="177" t="s">
        <v>157</v>
      </c>
      <c r="CE221" s="177" t="s">
        <v>275</v>
      </c>
      <c r="CF221" s="177" t="s">
        <v>159</v>
      </c>
      <c r="CG221" s="177" t="s">
        <v>276</v>
      </c>
      <c r="CH221" s="177" t="s">
        <v>277</v>
      </c>
      <c r="CI221" s="177" t="s">
        <v>278</v>
      </c>
      <c r="CJ221" s="1493"/>
      <c r="CK221" s="1493"/>
      <c r="CL221" s="1493"/>
      <c r="CM221" s="1493"/>
      <c r="CN221" s="1493"/>
      <c r="CO221" s="1493"/>
      <c r="CP221" s="1493"/>
      <c r="CQ221" s="1493"/>
      <c r="CR221" s="1493"/>
      <c r="CS221" s="1493"/>
      <c r="CT221" s="1493"/>
      <c r="CU221" s="1493"/>
      <c r="CV221" s="1493"/>
      <c r="CW221" s="1493"/>
      <c r="CX221" s="1493"/>
      <c r="CY221" s="1493"/>
      <c r="CZ221" s="1493"/>
    </row>
    <row r="222" s="398" customFormat="true" ht="15" customHeight="true" x14ac:dyDescent="0.2">
      <c r="A222" s="1880" t="s">
        <v>36</v>
      </c>
      <c r="B222" s="1382" t="s">
        <v>15</v>
      </c>
      <c r="C222" s="1324">
        <v>16.075944932558478</v>
      </c>
      <c r="D222" s="1325">
        <v>13.500780726959713</v>
      </c>
      <c r="E222" s="1325">
        <v>16.287839716637968</v>
      </c>
      <c r="F222" s="1325">
        <v>19.783701225727654</v>
      </c>
      <c r="G222" s="1326">
        <v>48.93972333131871</v>
      </c>
      <c r="H222" s="1327">
        <v>10.848607160507923</v>
      </c>
      <c r="I222" s="1325">
        <v>15.331920031809299</v>
      </c>
      <c r="J222" s="1325">
        <v>24.127083141658996</v>
      </c>
      <c r="K222" s="1325">
        <v>39.049577607729852</v>
      </c>
      <c r="L222" s="1328">
        <v>71.162143699153091</v>
      </c>
      <c r="M222" s="1329">
        <v>17.97299955488452</v>
      </c>
      <c r="N222" s="1325">
        <v>13.23462786370014</v>
      </c>
      <c r="O222" s="1325">
        <v>14.921528032628007</v>
      </c>
      <c r="P222" s="1325">
        <v>18.533398841893522</v>
      </c>
      <c r="Q222" s="1326">
        <v>29.504745918638655</v>
      </c>
      <c r="R222" s="1327">
        <v>20.119194375520053</v>
      </c>
      <c r="S222" s="1325">
        <v>23.210337323174219</v>
      </c>
      <c r="T222" s="1325">
        <v>6.1006917236520639</v>
      </c>
      <c r="U222" s="1325">
        <v>1.5349117413570863</v>
      </c>
      <c r="V222" s="1325">
        <v>18.054508461764339</v>
      </c>
      <c r="W222" s="1325">
        <v>10.868409809605781</v>
      </c>
      <c r="X222" s="1325">
        <v>40.822946034881824</v>
      </c>
      <c r="Y222" s="1325">
        <v>40.679249167936888</v>
      </c>
      <c r="Z222" s="1325">
        <v>2.7958552007702657</v>
      </c>
      <c r="AA222" s="1325">
        <v>23.479717977727248</v>
      </c>
      <c r="AB222" s="1325">
        <v>14.448197490589854</v>
      </c>
      <c r="AC222" s="1325">
        <v>49.315390282882795</v>
      </c>
      <c r="AD222" s="1325">
        <v>45.255051504122711</v>
      </c>
      <c r="AE222" s="1325">
        <v>12.134774353622989</v>
      </c>
      <c r="AF222" s="1325">
        <v>32.38942511946145</v>
      </c>
      <c r="AG222" s="1325">
        <v>29.265349385328232</v>
      </c>
      <c r="AH222" s="1325">
        <v>5.7987132636431404</v>
      </c>
      <c r="AI222" s="1546">
        <v>26.79894643982184</v>
      </c>
      <c r="AJ222" s="557"/>
      <c r="AK222" s="557"/>
      <c r="AL222" s="557"/>
      <c r="AM222" s="557"/>
      <c r="AN222" s="557"/>
      <c r="AO222" s="557"/>
      <c r="AP222" s="557"/>
      <c r="AQ222" s="557"/>
      <c r="AR222" s="557"/>
      <c r="AS222" s="557"/>
      <c r="AT222" s="557"/>
      <c r="AU222" s="557"/>
      <c r="AV222" s="557"/>
      <c r="AW222" s="557"/>
      <c r="AX222" s="557"/>
      <c r="AY222" s="557"/>
      <c r="AZ222" s="216"/>
      <c r="BA222" s="1814" t="s">
        <v>36</v>
      </c>
      <c r="BB222" s="160" t="s">
        <v>15</v>
      </c>
      <c r="BC222" s="369">
        <v>3123.7943911557231</v>
      </c>
      <c r="BD222" s="373">
        <v>2606.0988364927293</v>
      </c>
      <c r="BE222" s="373">
        <v>3174.4498956912212</v>
      </c>
      <c r="BF222" s="373">
        <v>3862.0251853978248</v>
      </c>
      <c r="BG222" s="377">
        <v>9619.0529186024669</v>
      </c>
      <c r="BH222" s="381">
        <v>647.09283467969033</v>
      </c>
      <c r="BI222" s="373">
        <v>919.59673009570167</v>
      </c>
      <c r="BJ222" s="373">
        <v>1439.3592652168245</v>
      </c>
      <c r="BK222" s="373">
        <v>2364.9687116448436</v>
      </c>
      <c r="BL222" s="377">
        <v>4298.9396176522823</v>
      </c>
      <c r="BM222" s="381">
        <v>2426.4653848736871</v>
      </c>
      <c r="BN222" s="373">
        <v>1758.2262472960801</v>
      </c>
      <c r="BO222" s="373">
        <v>2011.5424076315451</v>
      </c>
      <c r="BP222" s="373">
        <v>2498.4573347658065</v>
      </c>
      <c r="BQ222" s="377">
        <v>4020.7726934835277</v>
      </c>
      <c r="BR222" s="381">
        <v>808.87135541066914</v>
      </c>
      <c r="BS222" s="373">
        <v>379.17405533813798</v>
      </c>
      <c r="BT222" s="373">
        <v>190.99944962025717</v>
      </c>
      <c r="BU222" s="373">
        <v>76.440448839589209</v>
      </c>
      <c r="BV222" s="373">
        <v>2934.7786344476517</v>
      </c>
      <c r="BW222" s="373">
        <v>445.97756184627946</v>
      </c>
      <c r="BX222" s="373">
        <v>5595.2279690336691</v>
      </c>
      <c r="BY222" s="385">
        <v>3110.963707259953</v>
      </c>
      <c r="BZ222" s="385">
        <v>177.00999014320485</v>
      </c>
      <c r="CA222" s="385">
        <v>506.75970619971321</v>
      </c>
      <c r="CB222" s="385">
        <v>342.92338581341033</v>
      </c>
      <c r="CC222" s="385">
        <v>1802.3060459331341</v>
      </c>
      <c r="CD222" s="385">
        <v>1694.7018771692606</v>
      </c>
      <c r="CE222" s="385">
        <v>901.55451560835525</v>
      </c>
      <c r="CF222" s="385">
        <v>933.93670858203052</v>
      </c>
      <c r="CG222" s="385">
        <v>868.91768695952362</v>
      </c>
      <c r="CH222" s="385">
        <v>322.13311307475129</v>
      </c>
      <c r="CI222" s="385">
        <v>1292.7450160603912</v>
      </c>
      <c r="CJ222" s="1494"/>
      <c r="CK222" s="1494"/>
      <c r="CL222" s="1494"/>
      <c r="CM222" s="1494"/>
      <c r="CN222" s="1494"/>
      <c r="CO222" s="1494"/>
      <c r="CP222" s="1494"/>
      <c r="CQ222" s="1494"/>
      <c r="CR222" s="1494"/>
      <c r="CS222" s="1494"/>
      <c r="CT222" s="1494"/>
      <c r="CU222" s="1494"/>
      <c r="CV222" s="1494"/>
      <c r="CW222" s="1494"/>
      <c r="CX222" s="1494"/>
      <c r="CY222" s="1494"/>
      <c r="CZ222" s="1495"/>
    </row>
    <row r="223" s="398" customFormat="true" ht="15" customHeight="true" x14ac:dyDescent="0.2">
      <c r="A223" s="1881"/>
      <c r="B223" s="1383" t="s">
        <v>16</v>
      </c>
      <c r="C223" s="1330">
        <v>12.941675025917709</v>
      </c>
      <c r="D223" s="1331">
        <v>16.499026039243113</v>
      </c>
      <c r="E223" s="1331">
        <v>24.600474568543547</v>
      </c>
      <c r="F223" s="1331">
        <v>24.307549387491413</v>
      </c>
      <c r="G223" s="1332">
        <v>18.72528071727934</v>
      </c>
      <c r="H223" s="1333">
        <v>13.952821999088494</v>
      </c>
      <c r="I223" s="1331">
        <v>15.335951828066662</v>
      </c>
      <c r="J223" s="1331">
        <v>15.103670838249784</v>
      </c>
      <c r="K223" s="1331">
        <v>20.325551594120935</v>
      </c>
      <c r="L223" s="1334">
        <v>13.816964149294311</v>
      </c>
      <c r="M223" s="1335">
        <v>13.099024083467462</v>
      </c>
      <c r="N223" s="1331">
        <v>13.399027555432738</v>
      </c>
      <c r="O223" s="1331">
        <v>21.907776791799332</v>
      </c>
      <c r="P223" s="1331">
        <v>29.872338731863262</v>
      </c>
      <c r="Q223" s="1332">
        <v>26.945709014195224</v>
      </c>
      <c r="R223" s="1333">
        <v>33.292499420190929</v>
      </c>
      <c r="S223" s="1331">
        <v>71.145746695360771</v>
      </c>
      <c r="T223" s="1331">
        <v>2.4652566207623954</v>
      </c>
      <c r="U223" s="1331">
        <v>0.63654074482270229</v>
      </c>
      <c r="V223" s="1331">
        <v>40.848673822026946</v>
      </c>
      <c r="W223" s="1331">
        <v>11.783022940789094</v>
      </c>
      <c r="X223" s="1331">
        <v>11.527088639075156</v>
      </c>
      <c r="Y223" s="1331">
        <v>23.126478250682041</v>
      </c>
      <c r="Z223" s="1331">
        <v>1.0228050516374014</v>
      </c>
      <c r="AA223" s="1331">
        <v>26.149056370244967</v>
      </c>
      <c r="AB223" s="1331">
        <v>4.8606481671595692</v>
      </c>
      <c r="AC223" s="1331">
        <v>18.279242995126481</v>
      </c>
      <c r="AD223" s="1331">
        <v>9.5171406323970196</v>
      </c>
      <c r="AE223" s="1331">
        <v>6.6178459698709151</v>
      </c>
      <c r="AF223" s="1331">
        <v>31.732828145100573</v>
      </c>
      <c r="AG223" s="1331">
        <v>17.38276036274527</v>
      </c>
      <c r="AH223" s="1331">
        <v>17.135098080669472</v>
      </c>
      <c r="AI223" s="1547">
        <v>24.761609966819957</v>
      </c>
      <c r="AJ223" s="557"/>
      <c r="AK223" s="557"/>
      <c r="AL223" s="557"/>
      <c r="AM223" s="557"/>
      <c r="AN223" s="557"/>
      <c r="AO223" s="557"/>
      <c r="AP223" s="557"/>
      <c r="AQ223" s="557"/>
      <c r="AR223" s="557"/>
      <c r="AS223" s="557"/>
      <c r="AT223" s="557"/>
      <c r="AU223" s="557"/>
      <c r="AV223" s="557"/>
      <c r="AW223" s="557"/>
      <c r="AX223" s="557"/>
      <c r="AY223" s="557"/>
      <c r="AZ223" s="216"/>
      <c r="BA223" s="1815"/>
      <c r="BB223" s="161" t="s">
        <v>16</v>
      </c>
      <c r="BC223" s="370">
        <v>2514.7592895920602</v>
      </c>
      <c r="BD223" s="374">
        <v>3184.859708022057</v>
      </c>
      <c r="BE223" s="374">
        <v>4794.556877195686</v>
      </c>
      <c r="BF223" s="374">
        <v>4745.1367597339204</v>
      </c>
      <c r="BG223" s="378">
        <v>3680.4349079744361</v>
      </c>
      <c r="BH223" s="382">
        <v>832.2516435140783</v>
      </c>
      <c r="BI223" s="374">
        <v>919.83855412341597</v>
      </c>
      <c r="BJ223" s="374">
        <v>901.04586750825774</v>
      </c>
      <c r="BK223" s="374">
        <v>1230.9811401776515</v>
      </c>
      <c r="BL223" s="378">
        <v>834.68950609746014</v>
      </c>
      <c r="BM223" s="382">
        <v>1768.4487454139255</v>
      </c>
      <c r="BN223" s="374">
        <v>1780.0668200744387</v>
      </c>
      <c r="BO223" s="374">
        <v>2953.3451250615053</v>
      </c>
      <c r="BP223" s="374">
        <v>4027.0413672059717</v>
      </c>
      <c r="BQ223" s="378">
        <v>3672.0387733414527</v>
      </c>
      <c r="BR223" s="382">
        <v>1338.4904300037447</v>
      </c>
      <c r="BS223" s="374">
        <v>1162.2675241175934</v>
      </c>
      <c r="BT223" s="374">
        <v>77.181847414581298</v>
      </c>
      <c r="BU223" s="374">
        <v>31.700493864170635</v>
      </c>
      <c r="BV223" s="374">
        <v>6639.9932976458649</v>
      </c>
      <c r="BW223" s="374">
        <v>483.50806919954613</v>
      </c>
      <c r="BX223" s="374">
        <v>1579.9126476509884</v>
      </c>
      <c r="BY223" s="386">
        <v>1768.6077296459921</v>
      </c>
      <c r="BZ223" s="386">
        <v>64.755396509403511</v>
      </c>
      <c r="CA223" s="386">
        <v>564.37169033099917</v>
      </c>
      <c r="CB223" s="386">
        <v>115.36594290157765</v>
      </c>
      <c r="CC223" s="386">
        <v>668.04277480558369</v>
      </c>
      <c r="CD223" s="386">
        <v>356.39592838686212</v>
      </c>
      <c r="CE223" s="386">
        <v>491.67365983664553</v>
      </c>
      <c r="CF223" s="386">
        <v>915.00398548374176</v>
      </c>
      <c r="CG223" s="386">
        <v>516.11165575014729</v>
      </c>
      <c r="CH223" s="386">
        <v>951.89781536108501</v>
      </c>
      <c r="CI223" s="386">
        <v>1194.466653609634</v>
      </c>
      <c r="CJ223" s="1496"/>
      <c r="CK223" s="1496"/>
      <c r="CL223" s="1496"/>
      <c r="CM223" s="1496"/>
      <c r="CN223" s="1496"/>
      <c r="CO223" s="1496"/>
      <c r="CP223" s="1496"/>
      <c r="CQ223" s="1496"/>
      <c r="CR223" s="1496"/>
      <c r="CS223" s="1496"/>
      <c r="CT223" s="1496"/>
      <c r="CU223" s="1496"/>
      <c r="CV223" s="1496"/>
      <c r="CW223" s="1496"/>
      <c r="CX223" s="1496"/>
      <c r="CY223" s="1496"/>
      <c r="CZ223" s="1497"/>
    </row>
    <row r="224" s="398" customFormat="true" ht="15" customHeight="true" x14ac:dyDescent="0.2">
      <c r="A224" s="1882"/>
      <c r="B224" s="1384" t="s">
        <v>20</v>
      </c>
      <c r="C224" s="1330">
        <v>70.982380041523712</v>
      </c>
      <c r="D224" s="1331">
        <v>70.000193233797702</v>
      </c>
      <c r="E224" s="1331">
        <v>59.111685714818549</v>
      </c>
      <c r="F224" s="1331">
        <v>55.908749386780741</v>
      </c>
      <c r="G224" s="1332">
        <v>32.334995951401936</v>
      </c>
      <c r="H224" s="1333">
        <v>75.198570840403733</v>
      </c>
      <c r="I224" s="1331">
        <v>69.332128140123942</v>
      </c>
      <c r="J224" s="1331">
        <v>60.769246020091217</v>
      </c>
      <c r="K224" s="1331">
        <v>40.624870798149054</v>
      </c>
      <c r="L224" s="1334">
        <v>15.020892151552479</v>
      </c>
      <c r="M224" s="1335">
        <v>68.927976361648007</v>
      </c>
      <c r="N224" s="1331">
        <v>73.366344580867235</v>
      </c>
      <c r="O224" s="1331">
        <v>63.170695175573002</v>
      </c>
      <c r="P224" s="1331">
        <v>51.594262426243276</v>
      </c>
      <c r="Q224" s="1332">
        <v>43.549545067166108</v>
      </c>
      <c r="R224" s="1333">
        <v>46.588306204289104</v>
      </c>
      <c r="S224" s="1331">
        <v>5.6439159814650992</v>
      </c>
      <c r="T224" s="1331">
        <v>91.434051655585563</v>
      </c>
      <c r="U224" s="1331">
        <v>97.828547513820226</v>
      </c>
      <c r="V224" s="1331">
        <v>41.096817716208719</v>
      </c>
      <c r="W224" s="1331">
        <v>77.348567249604997</v>
      </c>
      <c r="X224" s="1331">
        <v>47.649965326042988</v>
      </c>
      <c r="Y224" s="1331">
        <v>36.194272581381192</v>
      </c>
      <c r="Z224" s="1331">
        <v>96.181339747592347</v>
      </c>
      <c r="AA224" s="1331">
        <v>50.371225652027952</v>
      </c>
      <c r="AB224" s="1331">
        <v>80.691154342250641</v>
      </c>
      <c r="AC224" s="1331">
        <v>32.405366721990987</v>
      </c>
      <c r="AD224" s="1331">
        <v>45.227807863480265</v>
      </c>
      <c r="AE224" s="1331">
        <v>81.247379676506043</v>
      </c>
      <c r="AF224" s="1331">
        <v>35.877746735438016</v>
      </c>
      <c r="AG224" s="1331">
        <v>53.351890251926406</v>
      </c>
      <c r="AH224" s="1331">
        <v>77.066188655687441</v>
      </c>
      <c r="AI224" s="1547">
        <v>48.439443593358064</v>
      </c>
      <c r="AJ224" s="557"/>
      <c r="AK224" s="557"/>
      <c r="AL224" s="557"/>
      <c r="AM224" s="557"/>
      <c r="AN224" s="557"/>
      <c r="AO224" s="557"/>
      <c r="AP224" s="557"/>
      <c r="AQ224" s="557"/>
      <c r="AR224" s="557"/>
      <c r="AS224" s="557"/>
      <c r="AT224" s="557"/>
      <c r="AU224" s="557"/>
      <c r="AV224" s="557"/>
      <c r="AW224" s="557"/>
      <c r="AX224" s="557"/>
      <c r="AY224" s="557"/>
      <c r="AZ224" s="216"/>
      <c r="BA224" s="1815"/>
      <c r="BB224" s="161" t="s">
        <v>20</v>
      </c>
      <c r="BC224" s="370">
        <v>13792.928600764175</v>
      </c>
      <c r="BD224" s="374">
        <v>13512.360938991998</v>
      </c>
      <c r="BE224" s="374">
        <v>11520.685850061331</v>
      </c>
      <c r="BF224" s="374">
        <v>10914.085071960581</v>
      </c>
      <c r="BG224" s="378">
        <v>6355.4106154966448</v>
      </c>
      <c r="BH224" s="382">
        <v>4485.4104908615855</v>
      </c>
      <c r="BI224" s="374">
        <v>4158.4875342393898</v>
      </c>
      <c r="BJ224" s="374">
        <v>3625.3357600542722</v>
      </c>
      <c r="BK224" s="374">
        <v>2460.3735619721137</v>
      </c>
      <c r="BL224" s="378">
        <v>907.41938067219417</v>
      </c>
      <c r="BM224" s="382">
        <v>9305.7003746198152</v>
      </c>
      <c r="BN224" s="374">
        <v>9746.7517816692853</v>
      </c>
      <c r="BO224" s="374">
        <v>8515.9195484117354</v>
      </c>
      <c r="BP224" s="374">
        <v>6955.3385480107263</v>
      </c>
      <c r="BQ224" s="378">
        <v>5934.7340967636092</v>
      </c>
      <c r="BR224" s="382">
        <v>1873.0345600518876</v>
      </c>
      <c r="BS224" s="374">
        <v>92.201439422560753</v>
      </c>
      <c r="BT224" s="374">
        <v>2862.6021988720649</v>
      </c>
      <c r="BU224" s="374">
        <v>4871.9792023154378</v>
      </c>
      <c r="BV224" s="374">
        <v>6680.3293389430073</v>
      </c>
      <c r="BW224" s="374">
        <v>3173.944122330905</v>
      </c>
      <c r="BX224" s="374">
        <v>6530.9450838738821</v>
      </c>
      <c r="BY224" s="386">
        <v>2767.9731242458806</v>
      </c>
      <c r="BZ224" s="386">
        <v>6089.391895542768</v>
      </c>
      <c r="CA224" s="386">
        <v>1087.1556266798045</v>
      </c>
      <c r="CB224" s="386">
        <v>1915.1789605768588</v>
      </c>
      <c r="CC224" s="386">
        <v>1184.3034806924502</v>
      </c>
      <c r="CD224" s="386">
        <v>1693.6816629080204</v>
      </c>
      <c r="CE224" s="386">
        <v>6036.2838149381114</v>
      </c>
      <c r="CF224" s="386">
        <v>1034.5211307039033</v>
      </c>
      <c r="CG224" s="386">
        <v>1584.0713350876097</v>
      </c>
      <c r="CH224" s="386">
        <v>4281.2207011707951</v>
      </c>
      <c r="CI224" s="386">
        <v>2336.6533989187815</v>
      </c>
      <c r="CJ224" s="1496"/>
      <c r="CK224" s="1496"/>
      <c r="CL224" s="1496"/>
      <c r="CM224" s="1496"/>
      <c r="CN224" s="1496"/>
      <c r="CO224" s="1496"/>
      <c r="CP224" s="1496"/>
      <c r="CQ224" s="1496"/>
      <c r="CR224" s="1496"/>
      <c r="CS224" s="1496"/>
      <c r="CT224" s="1496"/>
      <c r="CU224" s="1496"/>
      <c r="CV224" s="1496"/>
      <c r="CW224" s="1496"/>
      <c r="CX224" s="1496"/>
      <c r="CY224" s="1496"/>
      <c r="CZ224" s="1497"/>
    </row>
    <row r="225" s="398" customFormat="true" ht="15" customHeight="true" x14ac:dyDescent="0.2">
      <c r="A225" s="1883" t="s">
        <v>287</v>
      </c>
      <c r="B225" s="1385" t="s">
        <v>288</v>
      </c>
      <c r="C225" s="1330">
        <v>28.504795769159646</v>
      </c>
      <c r="D225" s="1331">
        <v>29.288315352277671</v>
      </c>
      <c r="E225" s="1331">
        <v>40.286502052978364</v>
      </c>
      <c r="F225" s="1331">
        <v>43.543935969868528</v>
      </c>
      <c r="G225" s="1332">
        <v>67.228447089638848</v>
      </c>
      <c r="H225" s="1333">
        <v>24.262818806423958</v>
      </c>
      <c r="I225" s="1331">
        <v>30.187728461746222</v>
      </c>
      <c r="J225" s="1331">
        <v>38.413555149257277</v>
      </c>
      <c r="K225" s="1331">
        <v>58.966520145925493</v>
      </c>
      <c r="L225" s="1334">
        <v>84.232881545868636</v>
      </c>
      <c r="M225" s="1335">
        <v>30.655546244194952</v>
      </c>
      <c r="N225" s="1331">
        <v>25.873878634506958</v>
      </c>
      <c r="O225" s="1331">
        <v>36.261136637407724</v>
      </c>
      <c r="P225" s="1331">
        <v>47.706018099029706</v>
      </c>
      <c r="Q225" s="1332">
        <v>56.244221324389883</v>
      </c>
      <c r="R225" s="1333">
        <v>52.449924024808901</v>
      </c>
      <c r="S225" s="1331">
        <v>93.621487448406143</v>
      </c>
      <c r="T225" s="1331">
        <v>8.4922906894364427</v>
      </c>
      <c r="U225" s="1331">
        <v>2.1606862210672042</v>
      </c>
      <c r="V225" s="1331">
        <v>58.848043661203633</v>
      </c>
      <c r="W225" s="1331">
        <v>22.574202018581506</v>
      </c>
      <c r="X225" s="1331">
        <v>51.882376259002193</v>
      </c>
      <c r="Y225" s="1331">
        <v>62.755282750925055</v>
      </c>
      <c r="Z225" s="1331">
        <v>3.8019411286136915</v>
      </c>
      <c r="AA225" s="1331">
        <v>49.10892727124093</v>
      </c>
      <c r="AB225" s="1331">
        <v>18.411047748108373</v>
      </c>
      <c r="AC225" s="1331">
        <v>66.493035936991987</v>
      </c>
      <c r="AD225" s="1331">
        <v>54.508782051837038</v>
      </c>
      <c r="AE225" s="1331">
        <v>18.064663812991636</v>
      </c>
      <c r="AF225" s="1331">
        <v>61.988222859480281</v>
      </c>
      <c r="AG225" s="1331">
        <v>45.811388592141981</v>
      </c>
      <c r="AH225" s="1331">
        <v>22.178267910924689</v>
      </c>
      <c r="AI225" s="1547">
        <v>49.581255319461093</v>
      </c>
      <c r="AJ225" s="557"/>
      <c r="AK225" s="557"/>
      <c r="AL225" s="557"/>
      <c r="AM225" s="557"/>
      <c r="AN225" s="557"/>
      <c r="AO225" s="557"/>
      <c r="AP225" s="557"/>
      <c r="AQ225" s="557"/>
      <c r="AR225" s="557"/>
      <c r="AS225" s="557"/>
      <c r="AT225" s="557"/>
      <c r="AU225" s="557"/>
      <c r="AV225" s="557"/>
      <c r="AW225" s="557"/>
      <c r="AX225" s="557"/>
      <c r="AY225" s="557"/>
      <c r="AZ225" s="216"/>
      <c r="BA225" s="1815" t="s">
        <v>70</v>
      </c>
      <c r="BB225" s="161" t="s">
        <v>71</v>
      </c>
      <c r="BC225" s="1048" t="s">
        <v>35</v>
      </c>
      <c r="BD225" s="1067" t="s">
        <v>35</v>
      </c>
      <c r="BE225" s="1067" t="s">
        <v>35</v>
      </c>
      <c r="BF225" s="1067" t="s">
        <v>35</v>
      </c>
      <c r="BG225" s="1087" t="s">
        <v>35</v>
      </c>
      <c r="BH225" s="1107" t="s">
        <v>35</v>
      </c>
      <c r="BI225" s="1067" t="s">
        <v>35</v>
      </c>
      <c r="BJ225" s="1067" t="s">
        <v>35</v>
      </c>
      <c r="BK225" s="1067" t="s">
        <v>35</v>
      </c>
      <c r="BL225" s="1087" t="s">
        <v>35</v>
      </c>
      <c r="BM225" s="1107" t="s">
        <v>35</v>
      </c>
      <c r="BN225" s="1067" t="s">
        <v>35</v>
      </c>
      <c r="BO225" s="1067" t="s">
        <v>35</v>
      </c>
      <c r="BP225" s="1067" t="s">
        <v>35</v>
      </c>
      <c r="BQ225" s="1087" t="s">
        <v>35</v>
      </c>
      <c r="BR225" s="1107" t="s">
        <v>35</v>
      </c>
      <c r="BS225" s="1067" t="s">
        <v>35</v>
      </c>
      <c r="BT225" s="1067" t="s">
        <v>35</v>
      </c>
      <c r="BU225" s="1067" t="s">
        <v>35</v>
      </c>
      <c r="BV225" s="1067" t="s">
        <v>35</v>
      </c>
      <c r="BW225" s="1067" t="s">
        <v>35</v>
      </c>
      <c r="BX225" s="1067" t="s">
        <v>35</v>
      </c>
      <c r="BY225" s="1125" t="s">
        <v>35</v>
      </c>
      <c r="BZ225" s="1125" t="s">
        <v>35</v>
      </c>
      <c r="CA225" s="1125" t="s">
        <v>35</v>
      </c>
      <c r="CB225" s="1125" t="s">
        <v>35</v>
      </c>
      <c r="CC225" s="1125" t="s">
        <v>35</v>
      </c>
      <c r="CD225" s="1125" t="s">
        <v>35</v>
      </c>
      <c r="CE225" s="1125" t="s">
        <v>35</v>
      </c>
      <c r="CF225" s="1125" t="s">
        <v>35</v>
      </c>
      <c r="CG225" s="1125" t="s">
        <v>35</v>
      </c>
      <c r="CH225" s="1125" t="s">
        <v>35</v>
      </c>
      <c r="CI225" s="1125" t="s">
        <v>35</v>
      </c>
      <c r="CJ225" s="1497"/>
      <c r="CK225" s="1497"/>
      <c r="CL225" s="1497"/>
      <c r="CM225" s="1497"/>
      <c r="CN225" s="1497"/>
      <c r="CO225" s="1497"/>
      <c r="CP225" s="1497"/>
      <c r="CQ225" s="1497"/>
      <c r="CR225" s="1497"/>
      <c r="CS225" s="1497"/>
      <c r="CT225" s="1497"/>
      <c r="CU225" s="1497"/>
      <c r="CV225" s="1497"/>
      <c r="CW225" s="1497"/>
      <c r="CX225" s="1497"/>
      <c r="CY225" s="1497"/>
      <c r="CZ225" s="1497"/>
    </row>
    <row r="226" s="398" customFormat="true" ht="15" customHeight="true" x14ac:dyDescent="0.2">
      <c r="A226" s="1881"/>
      <c r="B226" s="1383" t="s">
        <v>289</v>
      </c>
      <c r="C226" s="1330">
        <v>45.98274627368923</v>
      </c>
      <c r="D226" s="1331">
        <v>54.293515403373235</v>
      </c>
      <c r="E226" s="1331">
        <v>47.918019960553004</v>
      </c>
      <c r="F226" s="1331">
        <v>48.377604341181836</v>
      </c>
      <c r="G226" s="1332">
        <v>29.151377606270824</v>
      </c>
      <c r="H226" s="1333">
        <v>64.159482089658468</v>
      </c>
      <c r="I226" s="1331">
        <v>63.029588542450753</v>
      </c>
      <c r="J226" s="1331">
        <v>56.095176752139551</v>
      </c>
      <c r="K226" s="1331">
        <v>37.897000846183374</v>
      </c>
      <c r="L226" s="1334">
        <v>13.76361110007918</v>
      </c>
      <c r="M226" s="1335">
        <v>43.801523845982793</v>
      </c>
      <c r="N226" s="1331">
        <v>53.356603912590437</v>
      </c>
      <c r="O226" s="1331">
        <v>48.440574980440907</v>
      </c>
      <c r="P226" s="1331">
        <v>39.612257764894089</v>
      </c>
      <c r="Q226" s="1332">
        <v>36.392678485997131</v>
      </c>
      <c r="R226" s="1333">
        <v>22.45866102237974</v>
      </c>
      <c r="S226" s="1331">
        <v>3.7378073367725038</v>
      </c>
      <c r="T226" s="1331">
        <v>53.615651022579058</v>
      </c>
      <c r="U226" s="1331">
        <v>67.80458077265574</v>
      </c>
      <c r="V226" s="1331">
        <v>39.126032810398186</v>
      </c>
      <c r="W226" s="1331">
        <v>77.018869913724657</v>
      </c>
      <c r="X226" s="1331">
        <v>45.212771961391852</v>
      </c>
      <c r="Y226" s="1331">
        <v>9.6996041671075375</v>
      </c>
      <c r="Z226" s="1331">
        <v>95.760231919291428</v>
      </c>
      <c r="AA226" s="1331">
        <v>20.409285680906631</v>
      </c>
      <c r="AB226" s="1331">
        <v>76.597183026459774</v>
      </c>
      <c r="AC226" s="1331">
        <v>31.6944211249013</v>
      </c>
      <c r="AD226" s="1331">
        <v>44.709348655066655</v>
      </c>
      <c r="AE226" s="1331">
        <v>46.151427915547679</v>
      </c>
      <c r="AF226" s="1331">
        <v>24.005769058280478</v>
      </c>
      <c r="AG226" s="1331">
        <v>44.378120663934176</v>
      </c>
      <c r="AH226" s="1331">
        <v>64.486020833768634</v>
      </c>
      <c r="AI226" s="1547">
        <v>27.998565704274235</v>
      </c>
      <c r="AJ226" s="557"/>
      <c r="AK226" s="557"/>
      <c r="AL226" s="557"/>
      <c r="AM226" s="557"/>
      <c r="AN226" s="557"/>
      <c r="AO226" s="557"/>
      <c r="AP226" s="557"/>
      <c r="AQ226" s="557"/>
      <c r="AR226" s="557"/>
      <c r="AS226" s="557"/>
      <c r="AT226" s="557"/>
      <c r="AU226" s="557"/>
      <c r="AV226" s="557"/>
      <c r="AW226" s="557"/>
      <c r="AX226" s="557"/>
      <c r="AY226" s="557"/>
      <c r="AZ226" s="216"/>
      <c r="BA226" s="1815"/>
      <c r="BB226" s="161" t="s">
        <v>72</v>
      </c>
      <c r="BC226" s="1048" t="s">
        <v>35</v>
      </c>
      <c r="BD226" s="1067" t="s">
        <v>35</v>
      </c>
      <c r="BE226" s="1067" t="s">
        <v>35</v>
      </c>
      <c r="BF226" s="1067" t="s">
        <v>35</v>
      </c>
      <c r="BG226" s="1087" t="s">
        <v>35</v>
      </c>
      <c r="BH226" s="1107" t="s">
        <v>35</v>
      </c>
      <c r="BI226" s="1067" t="s">
        <v>35</v>
      </c>
      <c r="BJ226" s="1067" t="s">
        <v>35</v>
      </c>
      <c r="BK226" s="1067" t="s">
        <v>35</v>
      </c>
      <c r="BL226" s="1087" t="s">
        <v>35</v>
      </c>
      <c r="BM226" s="1107" t="s">
        <v>35</v>
      </c>
      <c r="BN226" s="1067" t="s">
        <v>35</v>
      </c>
      <c r="BO226" s="1067" t="s">
        <v>35</v>
      </c>
      <c r="BP226" s="1067" t="s">
        <v>35</v>
      </c>
      <c r="BQ226" s="1087" t="s">
        <v>35</v>
      </c>
      <c r="BR226" s="1107" t="s">
        <v>35</v>
      </c>
      <c r="BS226" s="1067" t="s">
        <v>35</v>
      </c>
      <c r="BT226" s="1067" t="s">
        <v>35</v>
      </c>
      <c r="BU226" s="1067" t="s">
        <v>35</v>
      </c>
      <c r="BV226" s="1067" t="s">
        <v>35</v>
      </c>
      <c r="BW226" s="1067" t="s">
        <v>35</v>
      </c>
      <c r="BX226" s="1067" t="s">
        <v>35</v>
      </c>
      <c r="BY226" s="1125" t="s">
        <v>35</v>
      </c>
      <c r="BZ226" s="1125" t="s">
        <v>35</v>
      </c>
      <c r="CA226" s="1125" t="s">
        <v>35</v>
      </c>
      <c r="CB226" s="1125" t="s">
        <v>35</v>
      </c>
      <c r="CC226" s="1125" t="s">
        <v>35</v>
      </c>
      <c r="CD226" s="1125" t="s">
        <v>35</v>
      </c>
      <c r="CE226" s="1125" t="s">
        <v>35</v>
      </c>
      <c r="CF226" s="1125" t="s">
        <v>35</v>
      </c>
      <c r="CG226" s="1125" t="s">
        <v>35</v>
      </c>
      <c r="CH226" s="1125" t="s">
        <v>35</v>
      </c>
      <c r="CI226" s="1125" t="s">
        <v>35</v>
      </c>
      <c r="CJ226" s="1497"/>
      <c r="CK226" s="1497"/>
      <c r="CL226" s="1497"/>
      <c r="CM226" s="1497"/>
      <c r="CN226" s="1497"/>
      <c r="CO226" s="1497"/>
      <c r="CP226" s="1497"/>
      <c r="CQ226" s="1497"/>
      <c r="CR226" s="1497"/>
      <c r="CS226" s="1497"/>
      <c r="CT226" s="1497"/>
      <c r="CU226" s="1497"/>
      <c r="CV226" s="1497"/>
      <c r="CW226" s="1497"/>
      <c r="CX226" s="1497"/>
      <c r="CY226" s="1497"/>
      <c r="CZ226" s="1497"/>
    </row>
    <row r="227" s="398" customFormat="true" ht="15" customHeight="true" x14ac:dyDescent="0.2">
      <c r="A227" s="1881"/>
      <c r="B227" s="1383" t="s">
        <v>290</v>
      </c>
      <c r="C227" s="1330">
        <v>1.5427248599220507</v>
      </c>
      <c r="D227" s="1331">
        <v>2.289946032245588</v>
      </c>
      <c r="E227" s="1331">
        <v>1.4153974496341044</v>
      </c>
      <c r="F227" s="1331">
        <v>1.1774089350224104</v>
      </c>
      <c r="G227" s="1332">
        <v>0.64517391980924899</v>
      </c>
      <c r="H227" s="1333">
        <v>2.1716907913108932</v>
      </c>
      <c r="I227" s="1331">
        <v>1.5656234652457073</v>
      </c>
      <c r="J227" s="1331">
        <v>1.8756993947239446</v>
      </c>
      <c r="K227" s="1331">
        <v>0.68818217563148487</v>
      </c>
      <c r="L227" s="1334">
        <v>0.87812913252709435</v>
      </c>
      <c r="M227" s="1335">
        <v>1.1388915938878144</v>
      </c>
      <c r="N227" s="1331">
        <v>2.6129257683550327</v>
      </c>
      <c r="O227" s="1331">
        <v>1.5205860436541119</v>
      </c>
      <c r="P227" s="1331">
        <v>1.3844505808134455</v>
      </c>
      <c r="Q227" s="1332">
        <v>0.36533560037616952</v>
      </c>
      <c r="R227" s="1333">
        <v>1.8006726665149506</v>
      </c>
      <c r="S227" s="1331">
        <v>0.71224026657071093</v>
      </c>
      <c r="T227" s="1331">
        <v>0.15961742612881613</v>
      </c>
      <c r="U227" s="1331">
        <v>0.495809380177821</v>
      </c>
      <c r="V227" s="1331">
        <v>9.3608902694122517E-2</v>
      </c>
      <c r="W227" s="1331">
        <v>0.3409529660414326</v>
      </c>
      <c r="X227" s="1331">
        <v>0.89332971385303506</v>
      </c>
      <c r="Y227" s="1331">
        <v>1.5339811458352055</v>
      </c>
      <c r="Z227" s="1331">
        <v>0.25709492095587477</v>
      </c>
      <c r="AA227" s="1331">
        <v>1.0474711164261181</v>
      </c>
      <c r="AB227" s="1331">
        <v>4.5367512618949402</v>
      </c>
      <c r="AC227" s="1331">
        <v>1.6297112471731459</v>
      </c>
      <c r="AD227" s="1331">
        <v>0.16703262123508039</v>
      </c>
      <c r="AE227" s="1331">
        <v>3.4349889847780521</v>
      </c>
      <c r="AF227" s="1331">
        <v>3.1407168950358639</v>
      </c>
      <c r="AG227" s="1331">
        <v>1.7936871621386881</v>
      </c>
      <c r="AH227" s="1331">
        <v>3.2944521172024781</v>
      </c>
      <c r="AI227" s="1547">
        <v>3.7846569976378315</v>
      </c>
      <c r="AJ227" s="557"/>
      <c r="AK227" s="557"/>
      <c r="AL227" s="557"/>
      <c r="AM227" s="557"/>
      <c r="AN227" s="557"/>
      <c r="AO227" s="557"/>
      <c r="AP227" s="557"/>
      <c r="AQ227" s="557"/>
      <c r="AR227" s="557"/>
      <c r="AS227" s="557"/>
      <c r="AT227" s="557"/>
      <c r="AU227" s="557"/>
      <c r="AV227" s="557"/>
      <c r="AW227" s="557"/>
      <c r="AX227" s="557"/>
      <c r="AY227" s="557"/>
      <c r="AZ227" s="216"/>
      <c r="BA227" s="1815" t="s">
        <v>94</v>
      </c>
      <c r="BB227" s="161" t="s">
        <v>61</v>
      </c>
      <c r="BC227" s="1048" t="s">
        <v>35</v>
      </c>
      <c r="BD227" s="1067" t="s">
        <v>35</v>
      </c>
      <c r="BE227" s="1067" t="s">
        <v>35</v>
      </c>
      <c r="BF227" s="1067" t="s">
        <v>35</v>
      </c>
      <c r="BG227" s="1087" t="s">
        <v>35</v>
      </c>
      <c r="BH227" s="1107" t="s">
        <v>35</v>
      </c>
      <c r="BI227" s="1067" t="s">
        <v>35</v>
      </c>
      <c r="BJ227" s="1067" t="s">
        <v>35</v>
      </c>
      <c r="BK227" s="1067" t="s">
        <v>35</v>
      </c>
      <c r="BL227" s="1087" t="s">
        <v>35</v>
      </c>
      <c r="BM227" s="1107" t="s">
        <v>35</v>
      </c>
      <c r="BN227" s="1067" t="s">
        <v>35</v>
      </c>
      <c r="BO227" s="1067" t="s">
        <v>35</v>
      </c>
      <c r="BP227" s="1067" t="s">
        <v>35</v>
      </c>
      <c r="BQ227" s="1087" t="s">
        <v>35</v>
      </c>
      <c r="BR227" s="1107" t="s">
        <v>35</v>
      </c>
      <c r="BS227" s="1067" t="s">
        <v>35</v>
      </c>
      <c r="BT227" s="1067" t="s">
        <v>35</v>
      </c>
      <c r="BU227" s="1067" t="s">
        <v>35</v>
      </c>
      <c r="BV227" s="1067" t="s">
        <v>35</v>
      </c>
      <c r="BW227" s="1067" t="s">
        <v>35</v>
      </c>
      <c r="BX227" s="1067" t="s">
        <v>35</v>
      </c>
      <c r="BY227" s="1125" t="s">
        <v>35</v>
      </c>
      <c r="BZ227" s="1125" t="s">
        <v>35</v>
      </c>
      <c r="CA227" s="1125" t="s">
        <v>35</v>
      </c>
      <c r="CB227" s="1125" t="s">
        <v>35</v>
      </c>
      <c r="CC227" s="1125" t="s">
        <v>35</v>
      </c>
      <c r="CD227" s="1125" t="s">
        <v>35</v>
      </c>
      <c r="CE227" s="1125" t="s">
        <v>35</v>
      </c>
      <c r="CF227" s="1125" t="s">
        <v>35</v>
      </c>
      <c r="CG227" s="1125" t="s">
        <v>35</v>
      </c>
      <c r="CH227" s="1125" t="s">
        <v>35</v>
      </c>
      <c r="CI227" s="1125" t="s">
        <v>35</v>
      </c>
      <c r="CJ227" s="1497"/>
      <c r="CK227" s="1497"/>
      <c r="CL227" s="1497"/>
      <c r="CM227" s="1497"/>
      <c r="CN227" s="1497"/>
      <c r="CO227" s="1497"/>
      <c r="CP227" s="1497"/>
      <c r="CQ227" s="1497"/>
      <c r="CR227" s="1497"/>
      <c r="CS227" s="1497"/>
      <c r="CT227" s="1497"/>
      <c r="CU227" s="1497"/>
      <c r="CV227" s="1497"/>
      <c r="CW227" s="1497"/>
      <c r="CX227" s="1497"/>
      <c r="CY227" s="1497"/>
      <c r="CZ227" s="1497"/>
    </row>
    <row r="228" s="398" customFormat="true" ht="15" customHeight="true" x14ac:dyDescent="0.2">
      <c r="A228" s="1881"/>
      <c r="B228" s="1383" t="s">
        <v>291</v>
      </c>
      <c r="C228" s="1330">
        <v>23.74517245940719</v>
      </c>
      <c r="D228" s="1331">
        <v>14.046515921813118</v>
      </c>
      <c r="E228" s="1331">
        <v>10.323633908951438</v>
      </c>
      <c r="F228" s="1331">
        <v>6.8371371232736493</v>
      </c>
      <c r="G228" s="1332">
        <v>2.9750013842812941</v>
      </c>
      <c r="H228" s="1333">
        <v>9.4060083126067404</v>
      </c>
      <c r="I228" s="1331">
        <v>5.2170595305571394</v>
      </c>
      <c r="J228" s="1331">
        <v>3.4082114459831607</v>
      </c>
      <c r="K228" s="1331">
        <v>2.4482968322595018</v>
      </c>
      <c r="L228" s="1334">
        <v>1.1253782215250414</v>
      </c>
      <c r="M228" s="1335">
        <v>24.202568564180734</v>
      </c>
      <c r="N228" s="1331">
        <v>17.91682309807473</v>
      </c>
      <c r="O228" s="1331">
        <v>13.755581590024434</v>
      </c>
      <c r="P228" s="1331">
        <v>11.236194102243227</v>
      </c>
      <c r="Q228" s="1332">
        <v>6.997764589236728</v>
      </c>
      <c r="R228" s="1333">
        <v>23.290742286296428</v>
      </c>
      <c r="S228" s="1331">
        <v>1.8621686977861036</v>
      </c>
      <c r="T228" s="1331">
        <v>37.032169201377521</v>
      </c>
      <c r="U228" s="1331">
        <v>29.538923626099056</v>
      </c>
      <c r="V228" s="1331">
        <v>1.9323146257041803</v>
      </c>
      <c r="W228" s="1331">
        <v>6.5975101652262336E-2</v>
      </c>
      <c r="X228" s="1331">
        <v>2.0115220657529234</v>
      </c>
      <c r="Y228" s="1331">
        <v>25.898795877867585</v>
      </c>
      <c r="Z228" s="1331">
        <v>0</v>
      </c>
      <c r="AA228" s="1331">
        <v>29.434315931426596</v>
      </c>
      <c r="AB228" s="1331">
        <v>0.34209764197948683</v>
      </c>
      <c r="AC228" s="1331">
        <v>0.18283169093369345</v>
      </c>
      <c r="AD228" s="1331">
        <v>0.30094991702655205</v>
      </c>
      <c r="AE228" s="1331">
        <v>32.11531956953759</v>
      </c>
      <c r="AF228" s="1331">
        <v>10.67794286862782</v>
      </c>
      <c r="AG228" s="1331">
        <v>8.0168035817850658</v>
      </c>
      <c r="AH228" s="1331">
        <v>10.041259138104323</v>
      </c>
      <c r="AI228" s="1547">
        <v>18.581389744490906</v>
      </c>
      <c r="AJ228" s="557"/>
      <c r="AK228" s="557"/>
      <c r="AL228" s="557"/>
      <c r="AM228" s="557"/>
      <c r="AN228" s="557"/>
      <c r="AO228" s="557"/>
      <c r="AP228" s="557"/>
      <c r="AQ228" s="557"/>
      <c r="AR228" s="557"/>
      <c r="AS228" s="557"/>
      <c r="AT228" s="557"/>
      <c r="AU228" s="557"/>
      <c r="AV228" s="557"/>
      <c r="AW228" s="557"/>
      <c r="AX228" s="557"/>
      <c r="AY228" s="557"/>
      <c r="AZ228" s="216"/>
      <c r="BA228" s="1815"/>
      <c r="BB228" s="161" t="s">
        <v>91</v>
      </c>
      <c r="BC228" s="1048" t="s">
        <v>35</v>
      </c>
      <c r="BD228" s="1067" t="s">
        <v>35</v>
      </c>
      <c r="BE228" s="1067" t="s">
        <v>35</v>
      </c>
      <c r="BF228" s="1067" t="s">
        <v>35</v>
      </c>
      <c r="BG228" s="1087" t="s">
        <v>35</v>
      </c>
      <c r="BH228" s="1107" t="s">
        <v>35</v>
      </c>
      <c r="BI228" s="1067" t="s">
        <v>35</v>
      </c>
      <c r="BJ228" s="1067" t="s">
        <v>35</v>
      </c>
      <c r="BK228" s="1067" t="s">
        <v>35</v>
      </c>
      <c r="BL228" s="1087" t="s">
        <v>35</v>
      </c>
      <c r="BM228" s="1107" t="s">
        <v>35</v>
      </c>
      <c r="BN228" s="1067" t="s">
        <v>35</v>
      </c>
      <c r="BO228" s="1067" t="s">
        <v>35</v>
      </c>
      <c r="BP228" s="1067" t="s">
        <v>35</v>
      </c>
      <c r="BQ228" s="1087" t="s">
        <v>35</v>
      </c>
      <c r="BR228" s="1107" t="s">
        <v>35</v>
      </c>
      <c r="BS228" s="1067" t="s">
        <v>35</v>
      </c>
      <c r="BT228" s="1067" t="s">
        <v>35</v>
      </c>
      <c r="BU228" s="1067" t="s">
        <v>35</v>
      </c>
      <c r="BV228" s="1067" t="s">
        <v>35</v>
      </c>
      <c r="BW228" s="1067" t="s">
        <v>35</v>
      </c>
      <c r="BX228" s="1067" t="s">
        <v>35</v>
      </c>
      <c r="BY228" s="1125" t="s">
        <v>35</v>
      </c>
      <c r="BZ228" s="1125" t="s">
        <v>35</v>
      </c>
      <c r="CA228" s="1125" t="s">
        <v>35</v>
      </c>
      <c r="CB228" s="1125" t="s">
        <v>35</v>
      </c>
      <c r="CC228" s="1125" t="s">
        <v>35</v>
      </c>
      <c r="CD228" s="1125" t="s">
        <v>35</v>
      </c>
      <c r="CE228" s="1125" t="s">
        <v>35</v>
      </c>
      <c r="CF228" s="1125" t="s">
        <v>35</v>
      </c>
      <c r="CG228" s="1125" t="s">
        <v>35</v>
      </c>
      <c r="CH228" s="1125" t="s">
        <v>35</v>
      </c>
      <c r="CI228" s="1125" t="s">
        <v>35</v>
      </c>
      <c r="CJ228" s="1497"/>
      <c r="CK228" s="1497"/>
      <c r="CL228" s="1497"/>
      <c r="CM228" s="1497"/>
      <c r="CN228" s="1497"/>
      <c r="CO228" s="1497"/>
      <c r="CP228" s="1497"/>
      <c r="CQ228" s="1497"/>
      <c r="CR228" s="1497"/>
      <c r="CS228" s="1497"/>
      <c r="CT228" s="1497"/>
      <c r="CU228" s="1497"/>
      <c r="CV228" s="1497"/>
      <c r="CW228" s="1497"/>
      <c r="CX228" s="1497"/>
      <c r="CY228" s="1497"/>
      <c r="CZ228" s="1497"/>
    </row>
    <row r="229" s="398" customFormat="true" ht="15" customHeight="true" x14ac:dyDescent="0.2">
      <c r="A229" s="1884"/>
      <c r="B229" s="1386" t="s">
        <v>177</v>
      </c>
      <c r="C229" s="1336">
        <v>0.22456063782158769</v>
      </c>
      <c r="D229" s="1337">
        <v>8.1707290291091403E-2</v>
      </c>
      <c r="E229" s="1337">
        <v>5.6446627883237212E-2</v>
      </c>
      <c r="F229" s="1337">
        <v>6.3913630653427769E-2</v>
      </c>
      <c r="G229" s="1338">
        <v>0</v>
      </c>
      <c r="H229" s="1339">
        <v>0</v>
      </c>
      <c r="I229" s="1337">
        <v>0</v>
      </c>
      <c r="J229" s="1337">
        <v>0.20735725789601187</v>
      </c>
      <c r="K229" s="1337">
        <v>0</v>
      </c>
      <c r="L229" s="1340">
        <v>0</v>
      </c>
      <c r="M229" s="1341">
        <v>0.20146975175350826</v>
      </c>
      <c r="N229" s="1337">
        <v>0.23976858647288252</v>
      </c>
      <c r="O229" s="1337">
        <v>2.2120748473262921E-2</v>
      </c>
      <c r="P229" s="1337">
        <v>6.1079453019473685E-2</v>
      </c>
      <c r="Q229" s="1338">
        <v>0</v>
      </c>
      <c r="R229" s="1339">
        <v>0</v>
      </c>
      <c r="S229" s="1337">
        <v>6.6296250464486894E-2</v>
      </c>
      <c r="T229" s="1337">
        <v>0.70027166047821876</v>
      </c>
      <c r="U229" s="1337">
        <v>0</v>
      </c>
      <c r="V229" s="1337">
        <v>0</v>
      </c>
      <c r="W229" s="1337">
        <v>0</v>
      </c>
      <c r="X229" s="1337">
        <v>0</v>
      </c>
      <c r="Y229" s="1337">
        <v>0.11233605826445282</v>
      </c>
      <c r="Z229" s="1337">
        <v>0.1807320311390217</v>
      </c>
      <c r="AA229" s="1337">
        <v>0</v>
      </c>
      <c r="AB229" s="1337">
        <v>0.11292032155734857</v>
      </c>
      <c r="AC229" s="1337">
        <v>0</v>
      </c>
      <c r="AD229" s="1337">
        <v>0.3138867548346449</v>
      </c>
      <c r="AE229" s="1337">
        <v>0.23359971714516956</v>
      </c>
      <c r="AF229" s="1337">
        <v>0.18734831857560438</v>
      </c>
      <c r="AG229" s="1337">
        <v>0</v>
      </c>
      <c r="AH229" s="1337">
        <v>0</v>
      </c>
      <c r="AI229" s="1548">
        <v>5.4132234135840875E-2</v>
      </c>
      <c r="AJ229" s="557"/>
      <c r="AK229" s="557"/>
      <c r="AL229" s="557"/>
      <c r="AM229" s="557"/>
      <c r="AN229" s="557"/>
      <c r="AO229" s="557"/>
      <c r="AP229" s="557"/>
      <c r="AQ229" s="557"/>
      <c r="AR229" s="557"/>
      <c r="AS229" s="557"/>
      <c r="AT229" s="557"/>
      <c r="AU229" s="557"/>
      <c r="AV229" s="557"/>
      <c r="AW229" s="557"/>
      <c r="AX229" s="557"/>
      <c r="AY229" s="557"/>
      <c r="AZ229" s="216"/>
      <c r="BA229" s="1815"/>
      <c r="BB229" s="161" t="s">
        <v>92</v>
      </c>
      <c r="BC229" s="1048" t="s">
        <v>35</v>
      </c>
      <c r="BD229" s="1067" t="s">
        <v>35</v>
      </c>
      <c r="BE229" s="1067" t="s">
        <v>35</v>
      </c>
      <c r="BF229" s="1067" t="s">
        <v>35</v>
      </c>
      <c r="BG229" s="1087" t="s">
        <v>35</v>
      </c>
      <c r="BH229" s="1107" t="s">
        <v>35</v>
      </c>
      <c r="BI229" s="1067" t="s">
        <v>35</v>
      </c>
      <c r="BJ229" s="1067" t="s">
        <v>35</v>
      </c>
      <c r="BK229" s="1067" t="s">
        <v>35</v>
      </c>
      <c r="BL229" s="1087" t="s">
        <v>35</v>
      </c>
      <c r="BM229" s="1107" t="s">
        <v>35</v>
      </c>
      <c r="BN229" s="1067" t="s">
        <v>35</v>
      </c>
      <c r="BO229" s="1067" t="s">
        <v>35</v>
      </c>
      <c r="BP229" s="1067" t="s">
        <v>35</v>
      </c>
      <c r="BQ229" s="1087" t="s">
        <v>35</v>
      </c>
      <c r="BR229" s="1107" t="s">
        <v>35</v>
      </c>
      <c r="BS229" s="1067" t="s">
        <v>35</v>
      </c>
      <c r="BT229" s="1067" t="s">
        <v>35</v>
      </c>
      <c r="BU229" s="1067" t="s">
        <v>35</v>
      </c>
      <c r="BV229" s="1067" t="s">
        <v>35</v>
      </c>
      <c r="BW229" s="1067" t="s">
        <v>35</v>
      </c>
      <c r="BX229" s="1067" t="s">
        <v>35</v>
      </c>
      <c r="BY229" s="1125" t="s">
        <v>35</v>
      </c>
      <c r="BZ229" s="1125" t="s">
        <v>35</v>
      </c>
      <c r="CA229" s="1125" t="s">
        <v>35</v>
      </c>
      <c r="CB229" s="1125" t="s">
        <v>35</v>
      </c>
      <c r="CC229" s="1125" t="s">
        <v>35</v>
      </c>
      <c r="CD229" s="1125" t="s">
        <v>35</v>
      </c>
      <c r="CE229" s="1125" t="s">
        <v>35</v>
      </c>
      <c r="CF229" s="1125" t="s">
        <v>35</v>
      </c>
      <c r="CG229" s="1125" t="s">
        <v>35</v>
      </c>
      <c r="CH229" s="1125" t="s">
        <v>35</v>
      </c>
      <c r="CI229" s="1125" t="s">
        <v>35</v>
      </c>
      <c r="CJ229" s="1497"/>
      <c r="CK229" s="1497"/>
      <c r="CL229" s="1497"/>
      <c r="CM229" s="1497"/>
      <c r="CN229" s="1497"/>
      <c r="CO229" s="1497"/>
      <c r="CP229" s="1497"/>
      <c r="CQ229" s="1497"/>
      <c r="CR229" s="1497"/>
      <c r="CS229" s="1497"/>
      <c r="CT229" s="1497"/>
      <c r="CU229" s="1497"/>
      <c r="CV229" s="1497"/>
      <c r="CW229" s="1497"/>
      <c r="CX229" s="1497"/>
      <c r="CY229" s="1497"/>
      <c r="CZ229" s="1497"/>
    </row>
    <row r="230" s="398" customFormat="true" ht="15" customHeight="true" x14ac:dyDescent="0.2">
      <c r="A230" s="639"/>
      <c r="B230" s="747"/>
      <c r="C230" s="836"/>
      <c r="D230" s="796"/>
      <c r="E230" s="796"/>
      <c r="F230" s="796"/>
      <c r="G230" s="797"/>
      <c r="H230" s="837"/>
      <c r="I230" s="796"/>
      <c r="J230" s="796"/>
      <c r="K230" s="796"/>
      <c r="L230" s="838"/>
      <c r="M230" s="836"/>
      <c r="N230" s="796"/>
      <c r="O230" s="796"/>
      <c r="P230" s="796"/>
      <c r="Q230" s="797"/>
      <c r="R230" s="837"/>
      <c r="S230" s="796"/>
      <c r="T230" s="796"/>
      <c r="U230" s="796"/>
      <c r="V230" s="796"/>
      <c r="W230" s="796"/>
      <c r="X230" s="796"/>
      <c r="Y230" s="796"/>
      <c r="Z230" s="796"/>
      <c r="AA230" s="796"/>
      <c r="AB230" s="796"/>
      <c r="AC230" s="796"/>
      <c r="AD230" s="796"/>
      <c r="AE230" s="796"/>
      <c r="AF230" s="796"/>
      <c r="AG230" s="796"/>
      <c r="AH230" s="796"/>
      <c r="AI230" s="838"/>
      <c r="AJ230" s="557"/>
      <c r="AK230" s="557"/>
      <c r="AL230" s="557"/>
      <c r="AM230" s="557"/>
      <c r="AN230" s="557"/>
      <c r="AO230" s="557"/>
      <c r="AP230" s="557"/>
      <c r="AQ230" s="557"/>
      <c r="AR230" s="557"/>
      <c r="AS230" s="557"/>
      <c r="AT230" s="557"/>
      <c r="AU230" s="557"/>
      <c r="AV230" s="557"/>
      <c r="AW230" s="557"/>
      <c r="AX230" s="557"/>
      <c r="AY230" s="557"/>
      <c r="AZ230" s="216"/>
      <c r="BA230" s="1815"/>
      <c r="BB230" s="161" t="s">
        <v>93</v>
      </c>
      <c r="BC230" s="1048" t="s">
        <v>35</v>
      </c>
      <c r="BD230" s="1067" t="s">
        <v>35</v>
      </c>
      <c r="BE230" s="1067" t="s">
        <v>35</v>
      </c>
      <c r="BF230" s="1067" t="s">
        <v>35</v>
      </c>
      <c r="BG230" s="1087" t="s">
        <v>35</v>
      </c>
      <c r="BH230" s="1107" t="s">
        <v>35</v>
      </c>
      <c r="BI230" s="1067" t="s">
        <v>35</v>
      </c>
      <c r="BJ230" s="1067" t="s">
        <v>35</v>
      </c>
      <c r="BK230" s="1067" t="s">
        <v>35</v>
      </c>
      <c r="BL230" s="1087" t="s">
        <v>35</v>
      </c>
      <c r="BM230" s="1107" t="s">
        <v>35</v>
      </c>
      <c r="BN230" s="1067" t="s">
        <v>35</v>
      </c>
      <c r="BO230" s="1067" t="s">
        <v>35</v>
      </c>
      <c r="BP230" s="1067" t="s">
        <v>35</v>
      </c>
      <c r="BQ230" s="1087" t="s">
        <v>35</v>
      </c>
      <c r="BR230" s="1107" t="s">
        <v>35</v>
      </c>
      <c r="BS230" s="1067" t="s">
        <v>35</v>
      </c>
      <c r="BT230" s="1067" t="s">
        <v>35</v>
      </c>
      <c r="BU230" s="1067" t="s">
        <v>35</v>
      </c>
      <c r="BV230" s="1067" t="s">
        <v>35</v>
      </c>
      <c r="BW230" s="1067" t="s">
        <v>35</v>
      </c>
      <c r="BX230" s="1067" t="s">
        <v>35</v>
      </c>
      <c r="BY230" s="1125" t="s">
        <v>35</v>
      </c>
      <c r="BZ230" s="1125" t="s">
        <v>35</v>
      </c>
      <c r="CA230" s="1125" t="s">
        <v>35</v>
      </c>
      <c r="CB230" s="1125" t="s">
        <v>35</v>
      </c>
      <c r="CC230" s="1125" t="s">
        <v>35</v>
      </c>
      <c r="CD230" s="1125" t="s">
        <v>35</v>
      </c>
      <c r="CE230" s="1125" t="s">
        <v>35</v>
      </c>
      <c r="CF230" s="1125" t="s">
        <v>35</v>
      </c>
      <c r="CG230" s="1125" t="s">
        <v>35</v>
      </c>
      <c r="CH230" s="1125" t="s">
        <v>35</v>
      </c>
      <c r="CI230" s="1125" t="s">
        <v>35</v>
      </c>
      <c r="CJ230" s="1497"/>
      <c r="CK230" s="1497"/>
      <c r="CL230" s="1497"/>
      <c r="CM230" s="1497"/>
      <c r="CN230" s="1497"/>
      <c r="CO230" s="1497"/>
      <c r="CP230" s="1497"/>
      <c r="CQ230" s="1497"/>
      <c r="CR230" s="1497"/>
      <c r="CS230" s="1497"/>
      <c r="CT230" s="1497"/>
      <c r="CU230" s="1497"/>
      <c r="CV230" s="1497"/>
      <c r="CW230" s="1497"/>
      <c r="CX230" s="1497"/>
      <c r="CY230" s="1497"/>
      <c r="CZ230" s="1497"/>
    </row>
    <row r="231" s="398" customFormat="true" ht="15" customHeight="true" x14ac:dyDescent="0.2">
      <c r="A231" s="1202"/>
      <c r="B231" s="1387"/>
      <c r="C231" s="1156"/>
      <c r="D231" s="1157"/>
      <c r="E231" s="1157"/>
      <c r="F231" s="1157"/>
      <c r="G231" s="1191"/>
      <c r="H231" s="1182"/>
      <c r="I231" s="1157"/>
      <c r="J231" s="1157"/>
      <c r="K231" s="1157"/>
      <c r="L231" s="1162"/>
      <c r="M231" s="1172"/>
      <c r="N231" s="1157"/>
      <c r="O231" s="1157"/>
      <c r="P231" s="1157"/>
      <c r="Q231" s="1191"/>
      <c r="R231" s="1182"/>
      <c r="S231" s="1157"/>
      <c r="T231" s="1157"/>
      <c r="U231" s="1157"/>
      <c r="V231" s="1157"/>
      <c r="W231" s="1157"/>
      <c r="X231" s="1157"/>
      <c r="Y231" s="1157"/>
      <c r="Z231" s="1157"/>
      <c r="AA231" s="1157"/>
      <c r="AB231" s="1157"/>
      <c r="AC231" s="1157"/>
      <c r="AD231" s="1157"/>
      <c r="AE231" s="1157"/>
      <c r="AF231" s="1157"/>
      <c r="AG231" s="1157"/>
      <c r="AH231" s="1157"/>
      <c r="AI231" s="1549"/>
      <c r="AJ231" s="557"/>
      <c r="AK231" s="557"/>
      <c r="AL231" s="557"/>
      <c r="AM231" s="557"/>
      <c r="AN231" s="557"/>
      <c r="AO231" s="557"/>
      <c r="AP231" s="557"/>
      <c r="AQ231" s="557"/>
      <c r="AR231" s="557"/>
      <c r="AS231" s="557"/>
      <c r="AT231" s="557"/>
      <c r="AU231" s="557"/>
      <c r="AV231" s="557"/>
      <c r="AW231" s="557"/>
      <c r="AX231" s="557"/>
      <c r="AY231" s="557"/>
      <c r="AZ231" s="216"/>
      <c r="BA231" s="1922" t="s">
        <v>287</v>
      </c>
      <c r="BB231" s="161" t="s">
        <v>288</v>
      </c>
      <c r="BC231" s="344">
        <v>5638.5536807477793</v>
      </c>
      <c r="BD231" s="308">
        <v>5790.9585445148059</v>
      </c>
      <c r="BE231" s="308">
        <v>7969.0067728868962</v>
      </c>
      <c r="BF231" s="308">
        <v>8607.1619451317601</v>
      </c>
      <c r="BG231" s="345">
        <v>13299.487826576944</v>
      </c>
      <c r="BH231" s="353">
        <v>1479.3444781937685</v>
      </c>
      <c r="BI231" s="308">
        <v>1839.4352842191158</v>
      </c>
      <c r="BJ231" s="308">
        <v>2340.4051327250795</v>
      </c>
      <c r="BK231" s="308">
        <v>3595.9498518224955</v>
      </c>
      <c r="BL231" s="345">
        <v>5133.6291237497471</v>
      </c>
      <c r="BM231" s="353">
        <v>4194.9141302876105</v>
      </c>
      <c r="BN231" s="308">
        <v>3538.2930673705196</v>
      </c>
      <c r="BO231" s="308">
        <v>4964.8875326930665</v>
      </c>
      <c r="BP231" s="308">
        <v>6525.4987019717692</v>
      </c>
      <c r="BQ231" s="345">
        <v>7692.8114668249736</v>
      </c>
      <c r="BR231" s="353">
        <v>2147.3617854144118</v>
      </c>
      <c r="BS231" s="308">
        <v>1541.4415794557294</v>
      </c>
      <c r="BT231" s="308">
        <v>268.18129703483845</v>
      </c>
      <c r="BU231" s="308">
        <v>108.14094270375983</v>
      </c>
      <c r="BV231" s="308">
        <v>9574.7719320935375</v>
      </c>
      <c r="BW231" s="308">
        <v>929.48563104582479</v>
      </c>
      <c r="BX231" s="308">
        <v>7175.1406166846609</v>
      </c>
      <c r="BY231" s="309">
        <v>4879.5714369059297</v>
      </c>
      <c r="BZ231" s="309">
        <v>241.76538665260836</v>
      </c>
      <c r="CA231" s="309">
        <v>1071.1313965307124</v>
      </c>
      <c r="CB231" s="309">
        <v>458.2893287149883</v>
      </c>
      <c r="CC231" s="309">
        <v>2470.3488207387127</v>
      </c>
      <c r="CD231" s="309">
        <v>2051.0978055561218</v>
      </c>
      <c r="CE231" s="309">
        <v>1393.228175445</v>
      </c>
      <c r="CF231" s="309">
        <v>1848.9406940657714</v>
      </c>
      <c r="CG231" s="309">
        <v>1385.0293427096717</v>
      </c>
      <c r="CH231" s="309">
        <v>1274.0309284358354</v>
      </c>
      <c r="CI231" s="309">
        <v>2487.2116696700291</v>
      </c>
      <c r="CJ231" s="1498"/>
      <c r="CK231" s="1498"/>
      <c r="CL231" s="1498"/>
      <c r="CM231" s="1498"/>
      <c r="CN231" s="1498"/>
      <c r="CO231" s="1498"/>
      <c r="CP231" s="1498"/>
      <c r="CQ231" s="1498"/>
      <c r="CR231" s="1498"/>
      <c r="CS231" s="1498"/>
      <c r="CT231" s="1498"/>
      <c r="CU231" s="1498"/>
      <c r="CV231" s="1498"/>
      <c r="CW231" s="1498"/>
      <c r="CX231" s="1498"/>
      <c r="CY231" s="1498"/>
      <c r="CZ231" s="1498"/>
    </row>
    <row r="232" s="398" customFormat="true" ht="15" customHeight="true" x14ac:dyDescent="0.2">
      <c r="A232" s="1203"/>
      <c r="B232" s="1388"/>
      <c r="C232" s="1158"/>
      <c r="D232" s="1159"/>
      <c r="E232" s="1159"/>
      <c r="F232" s="1159"/>
      <c r="G232" s="1192"/>
      <c r="H232" s="1183"/>
      <c r="I232" s="1159"/>
      <c r="J232" s="1159"/>
      <c r="K232" s="1159"/>
      <c r="L232" s="1163"/>
      <c r="M232" s="1173"/>
      <c r="N232" s="1159"/>
      <c r="O232" s="1159"/>
      <c r="P232" s="1159"/>
      <c r="Q232" s="1192"/>
      <c r="R232" s="1183"/>
      <c r="S232" s="1159"/>
      <c r="T232" s="1159"/>
      <c r="U232" s="1159"/>
      <c r="V232" s="1159"/>
      <c r="W232" s="1159"/>
      <c r="X232" s="1159"/>
      <c r="Y232" s="1159"/>
      <c r="Z232" s="1159"/>
      <c r="AA232" s="1159"/>
      <c r="AB232" s="1159"/>
      <c r="AC232" s="1159"/>
      <c r="AD232" s="1159"/>
      <c r="AE232" s="1159"/>
      <c r="AF232" s="1159"/>
      <c r="AG232" s="1159"/>
      <c r="AH232" s="1159"/>
      <c r="AI232" s="1550"/>
      <c r="AJ232" s="557"/>
      <c r="AK232" s="557"/>
      <c r="AL232" s="557"/>
      <c r="AM232" s="557"/>
      <c r="AN232" s="557"/>
      <c r="AO232" s="557"/>
      <c r="AP232" s="557"/>
      <c r="AQ232" s="557"/>
      <c r="AR232" s="557"/>
      <c r="AS232" s="557"/>
      <c r="AT232" s="557"/>
      <c r="AU232" s="557"/>
      <c r="AV232" s="557"/>
      <c r="AW232" s="557"/>
      <c r="AX232" s="557"/>
      <c r="AY232" s="557"/>
      <c r="AZ232" s="216"/>
      <c r="BA232" s="1922"/>
      <c r="BB232" s="161" t="s">
        <v>289</v>
      </c>
      <c r="BC232" s="344">
        <v>9095.8793513939781</v>
      </c>
      <c r="BD232" s="308">
        <v>10735.048880592567</v>
      </c>
      <c r="BE232" s="308">
        <v>9478.5847901814977</v>
      </c>
      <c r="BF232" s="308">
        <v>9562.6145365039338</v>
      </c>
      <c r="BG232" s="345">
        <v>5766.8800691708684</v>
      </c>
      <c r="BH232" s="353">
        <v>3911.9104960705677</v>
      </c>
      <c r="BI232" s="308">
        <v>3840.5953353434365</v>
      </c>
      <c r="BJ232" s="308">
        <v>3417.6852176715634</v>
      </c>
      <c r="BK232" s="308">
        <v>2311.0693023788103</v>
      </c>
      <c r="BL232" s="345">
        <v>838.83245467336485</v>
      </c>
      <c r="BM232" s="353">
        <v>5993.8136429207261</v>
      </c>
      <c r="BN232" s="308">
        <v>7296.5984106677397</v>
      </c>
      <c r="BO232" s="308">
        <v>6632.500497757921</v>
      </c>
      <c r="BP232" s="308">
        <v>5418.3884324700102</v>
      </c>
      <c r="BQ232" s="345">
        <v>4977.6138378886199</v>
      </c>
      <c r="BR232" s="353">
        <v>919.48408558653068</v>
      </c>
      <c r="BS232" s="308">
        <v>61.541552072337957</v>
      </c>
      <c r="BT232" s="308">
        <v>1693.1491582698877</v>
      </c>
      <c r="BU232" s="308">
        <v>3393.5752507213115</v>
      </c>
      <c r="BV232" s="308">
        <v>6365.9353388861518</v>
      </c>
      <c r="BW232" s="308">
        <v>3171.2276183790891</v>
      </c>
      <c r="BX232" s="308">
        <v>6252.7590269498405</v>
      </c>
      <c r="BY232" s="309">
        <v>754.19804307094762</v>
      </c>
      <c r="BZ232" s="309">
        <v>6089.391895542768</v>
      </c>
      <c r="CA232" s="309">
        <v>445.15382209103973</v>
      </c>
      <c r="CB232" s="309">
        <v>1906.6634376776328</v>
      </c>
      <c r="CC232" s="309">
        <v>1177.5109189492971</v>
      </c>
      <c r="CD232" s="309">
        <v>1682.3572911066392</v>
      </c>
      <c r="CE232" s="309">
        <v>3559.4058308861208</v>
      </c>
      <c r="CF232" s="309">
        <v>716.02703314814562</v>
      </c>
      <c r="CG232" s="309">
        <v>1341.696926960261</v>
      </c>
      <c r="CH232" s="309">
        <v>3704.4004213471267</v>
      </c>
      <c r="CI232" s="309">
        <v>1404.529976197683</v>
      </c>
      <c r="CJ232" s="1498"/>
      <c r="CK232" s="1498"/>
      <c r="CL232" s="1498"/>
      <c r="CM232" s="1498"/>
      <c r="CN232" s="1498"/>
      <c r="CO232" s="1498"/>
      <c r="CP232" s="1498"/>
      <c r="CQ232" s="1498"/>
      <c r="CR232" s="1498"/>
      <c r="CS232" s="1498"/>
      <c r="CT232" s="1498"/>
      <c r="CU232" s="1498"/>
      <c r="CV232" s="1498"/>
      <c r="CW232" s="1498"/>
      <c r="CX232" s="1498"/>
      <c r="CY232" s="1498"/>
      <c r="CZ232" s="1498"/>
    </row>
    <row r="233" s="398" customFormat="true" ht="15" customHeight="true" x14ac:dyDescent="0.2">
      <c r="A233" s="1204"/>
      <c r="B233" s="1389"/>
      <c r="C233" s="1342"/>
      <c r="D233" s="1343"/>
      <c r="E233" s="1343"/>
      <c r="F233" s="1343"/>
      <c r="G233" s="1344"/>
      <c r="H233" s="1345"/>
      <c r="I233" s="1343"/>
      <c r="J233" s="1343"/>
      <c r="K233" s="1343"/>
      <c r="L233" s="1346"/>
      <c r="M233" s="1347"/>
      <c r="N233" s="1343"/>
      <c r="O233" s="1343"/>
      <c r="P233" s="1343"/>
      <c r="Q233" s="1344"/>
      <c r="R233" s="1345"/>
      <c r="S233" s="1343"/>
      <c r="T233" s="1343"/>
      <c r="U233" s="1343"/>
      <c r="V233" s="1343"/>
      <c r="W233" s="1343"/>
      <c r="X233" s="1343"/>
      <c r="Y233" s="1343"/>
      <c r="Z233" s="1343"/>
      <c r="AA233" s="1343"/>
      <c r="AB233" s="1343"/>
      <c r="AC233" s="1343"/>
      <c r="AD233" s="1343"/>
      <c r="AE233" s="1343"/>
      <c r="AF233" s="1343"/>
      <c r="AG233" s="1343"/>
      <c r="AH233" s="1343"/>
      <c r="AI233" s="1551"/>
      <c r="AJ233" s="557"/>
      <c r="AK233" s="557"/>
      <c r="AL233" s="557"/>
      <c r="AM233" s="557"/>
      <c r="AN233" s="557"/>
      <c r="AO233" s="557"/>
      <c r="AP233" s="557"/>
      <c r="AQ233" s="557"/>
      <c r="AR233" s="557"/>
      <c r="AS233" s="557"/>
      <c r="AT233" s="557"/>
      <c r="AU233" s="557"/>
      <c r="AV233" s="557"/>
      <c r="AW233" s="557"/>
      <c r="AX233" s="557"/>
      <c r="AY233" s="557"/>
      <c r="AZ233" s="216"/>
      <c r="BA233" s="1922"/>
      <c r="BB233" s="161" t="s">
        <v>290</v>
      </c>
      <c r="BC233" s="344">
        <v>305.16748857769591</v>
      </c>
      <c r="BD233" s="308">
        <v>452.77382404580993</v>
      </c>
      <c r="BE233" s="308">
        <v>279.97744375096829</v>
      </c>
      <c r="BF233" s="308">
        <v>232.73388483750341</v>
      </c>
      <c r="BG233" s="345">
        <v>127.63172531840988</v>
      </c>
      <c r="BH233" s="353">
        <v>132.41160502008196</v>
      </c>
      <c r="BI233" s="308">
        <v>95.39846787159577</v>
      </c>
      <c r="BJ233" s="308">
        <v>114.27988046938486</v>
      </c>
      <c r="BK233" s="308">
        <v>41.967350054994164</v>
      </c>
      <c r="BL233" s="345">
        <v>53.518165429249713</v>
      </c>
      <c r="BM233" s="353">
        <v>155.84626683892367</v>
      </c>
      <c r="BN233" s="308">
        <v>357.32165487528863</v>
      </c>
      <c r="BO233" s="308">
        <v>208.19917384324674</v>
      </c>
      <c r="BP233" s="308">
        <v>189.37297280373832</v>
      </c>
      <c r="BQ233" s="345">
        <v>49.968829323883789</v>
      </c>
      <c r="BR233" s="353">
        <v>73.721663930066342</v>
      </c>
      <c r="BS233" s="308">
        <v>11.726760505271347</v>
      </c>
      <c r="BT233" s="308">
        <v>5.0406197731591202</v>
      </c>
      <c r="BU233" s="308">
        <v>24.814937611493541</v>
      </c>
      <c r="BV233" s="308">
        <v>15.23047901591751</v>
      </c>
      <c r="BW233" s="308">
        <v>14.038630580921875</v>
      </c>
      <c r="BX233" s="308">
        <v>123.54419315645799</v>
      </c>
      <c r="BY233" s="309">
        <v>119.27554551348686</v>
      </c>
      <c r="BZ233" s="309">
        <v>16.348662661692273</v>
      </c>
      <c r="CA233" s="309">
        <v>22.846746245669745</v>
      </c>
      <c r="CB233" s="309">
        <v>112.92918897428466</v>
      </c>
      <c r="CC233" s="309">
        <v>60.547021216082619</v>
      </c>
      <c r="CD233" s="309">
        <v>6.2852301954894632</v>
      </c>
      <c r="CE233" s="309">
        <v>264.92181008617666</v>
      </c>
      <c r="CF233" s="309">
        <v>93.679073344874908</v>
      </c>
      <c r="CG233" s="309">
        <v>54.229077693354547</v>
      </c>
      <c r="CH233" s="309">
        <v>189.24985063866873</v>
      </c>
      <c r="CI233" s="309">
        <v>189.85487538731934</v>
      </c>
      <c r="CJ233" s="1498"/>
      <c r="CK233" s="1498"/>
      <c r="CL233" s="1498"/>
      <c r="CM233" s="1498"/>
      <c r="CN233" s="1498"/>
      <c r="CO233" s="1498"/>
      <c r="CP233" s="1498"/>
      <c r="CQ233" s="1498"/>
      <c r="CR233" s="1498"/>
      <c r="CS233" s="1498"/>
      <c r="CT233" s="1498"/>
      <c r="CU233" s="1498"/>
      <c r="CV233" s="1498"/>
      <c r="CW233" s="1498"/>
      <c r="CX233" s="1498"/>
      <c r="CY233" s="1498"/>
      <c r="CZ233" s="1498"/>
    </row>
    <row r="234" s="398" customFormat="true" ht="15" customHeight="true" x14ac:dyDescent="0.2">
      <c r="A234" s="1205"/>
      <c r="B234" s="1390"/>
      <c r="C234" s="1348"/>
      <c r="D234" s="1349"/>
      <c r="E234" s="1349"/>
      <c r="F234" s="1349"/>
      <c r="G234" s="1350"/>
      <c r="H234" s="1351"/>
      <c r="I234" s="1349"/>
      <c r="J234" s="1349"/>
      <c r="K234" s="1349"/>
      <c r="L234" s="1352"/>
      <c r="M234" s="1353"/>
      <c r="N234" s="1349"/>
      <c r="O234" s="1349"/>
      <c r="P234" s="1349"/>
      <c r="Q234" s="1350"/>
      <c r="R234" s="1351"/>
      <c r="S234" s="1349"/>
      <c r="T234" s="1349"/>
      <c r="U234" s="1349"/>
      <c r="V234" s="1349"/>
      <c r="W234" s="1349"/>
      <c r="X234" s="1349"/>
      <c r="Y234" s="1349"/>
      <c r="Z234" s="1349"/>
      <c r="AA234" s="1349"/>
      <c r="AB234" s="1349"/>
      <c r="AC234" s="1349"/>
      <c r="AD234" s="1349"/>
      <c r="AE234" s="1349"/>
      <c r="AF234" s="1349"/>
      <c r="AG234" s="1349"/>
      <c r="AH234" s="1349"/>
      <c r="AI234" s="1552"/>
      <c r="AJ234" s="557"/>
      <c r="AK234" s="557"/>
      <c r="AL234" s="557"/>
      <c r="AM234" s="557"/>
      <c r="AN234" s="557"/>
      <c r="AO234" s="557"/>
      <c r="AP234" s="557"/>
      <c r="AQ234" s="557"/>
      <c r="AR234" s="557"/>
      <c r="AS234" s="557"/>
      <c r="AT234" s="557"/>
      <c r="AU234" s="557"/>
      <c r="AV234" s="557"/>
      <c r="AW234" s="557"/>
      <c r="AX234" s="557"/>
      <c r="AY234" s="557"/>
      <c r="AZ234" s="216"/>
      <c r="BA234" s="1922"/>
      <c r="BB234" s="161" t="s">
        <v>291</v>
      </c>
      <c r="BC234" s="344">
        <v>4697.0492493701668</v>
      </c>
      <c r="BD234" s="308">
        <v>2777.3120583994646</v>
      </c>
      <c r="BE234" s="308">
        <v>2042.1010598798491</v>
      </c>
      <c r="BF234" s="308">
        <v>1351.4705354566568</v>
      </c>
      <c r="BG234" s="345">
        <v>588.53054632577528</v>
      </c>
      <c r="BH234" s="353">
        <v>573.4999947910145</v>
      </c>
      <c r="BI234" s="308">
        <v>317.89219889595194</v>
      </c>
      <c r="BJ234" s="308">
        <v>207.65054238270838</v>
      </c>
      <c r="BK234" s="308">
        <v>149.30425959330384</v>
      </c>
      <c r="BL234" s="345">
        <v>68.586925998829301</v>
      </c>
      <c r="BM234" s="353">
        <v>3311.8867316990686</v>
      </c>
      <c r="BN234" s="308">
        <v>2450.1533710015347</v>
      </c>
      <c r="BO234" s="308">
        <v>1883.4190506538109</v>
      </c>
      <c r="BP234" s="308">
        <v>1536.9501155407122</v>
      </c>
      <c r="BQ234" s="345">
        <v>957.12025887498601</v>
      </c>
      <c r="BR234" s="353">
        <v>953.55047446535673</v>
      </c>
      <c r="BS234" s="308">
        <v>30.659887350222803</v>
      </c>
      <c r="BT234" s="308">
        <v>1169.453040602179</v>
      </c>
      <c r="BU234" s="308">
        <v>1478.4039515941174</v>
      </c>
      <c r="BV234" s="308">
        <v>314.39400005685422</v>
      </c>
      <c r="BW234" s="308">
        <v>2.7165039518158278</v>
      </c>
      <c r="BX234" s="308">
        <v>278.18605692403975</v>
      </c>
      <c r="BY234" s="309">
        <v>2013.7750811749288</v>
      </c>
      <c r="BZ234" s="309">
        <v>0</v>
      </c>
      <c r="CA234" s="309">
        <v>642.00180458876662</v>
      </c>
      <c r="CB234" s="309">
        <v>8.515522899225962</v>
      </c>
      <c r="CC234" s="309">
        <v>6.792561743153076</v>
      </c>
      <c r="CD234" s="309">
        <v>11.324371801381215</v>
      </c>
      <c r="CE234" s="309">
        <v>2476.8779840520069</v>
      </c>
      <c r="CF234" s="309">
        <v>318.49409755575789</v>
      </c>
      <c r="CG234" s="309">
        <v>242.37440812734707</v>
      </c>
      <c r="CH234" s="309">
        <v>576.82027982366856</v>
      </c>
      <c r="CI234" s="309">
        <v>932.12342272109925</v>
      </c>
      <c r="CJ234" s="1498"/>
      <c r="CK234" s="1498"/>
      <c r="CL234" s="1498"/>
      <c r="CM234" s="1498"/>
      <c r="CN234" s="1498"/>
      <c r="CO234" s="1498"/>
      <c r="CP234" s="1498"/>
      <c r="CQ234" s="1498"/>
      <c r="CR234" s="1498"/>
      <c r="CS234" s="1498"/>
      <c r="CT234" s="1498"/>
      <c r="CU234" s="1498"/>
      <c r="CV234" s="1498"/>
      <c r="CW234" s="1498"/>
      <c r="CX234" s="1498"/>
      <c r="CY234" s="1498"/>
      <c r="CZ234" s="1498"/>
    </row>
    <row r="235" s="398" customFormat="true" ht="15" customHeight="true" x14ac:dyDescent="0.2">
      <c r="A235" s="1205"/>
      <c r="B235" s="1390"/>
      <c r="C235" s="1348"/>
      <c r="D235" s="1349"/>
      <c r="E235" s="1349"/>
      <c r="F235" s="1349"/>
      <c r="G235" s="1350"/>
      <c r="H235" s="1351"/>
      <c r="I235" s="1349"/>
      <c r="J235" s="1349"/>
      <c r="K235" s="1349"/>
      <c r="L235" s="1352"/>
      <c r="M235" s="1353"/>
      <c r="N235" s="1349"/>
      <c r="O235" s="1349"/>
      <c r="P235" s="1349"/>
      <c r="Q235" s="1350"/>
      <c r="R235" s="1351"/>
      <c r="S235" s="1349"/>
      <c r="T235" s="1349"/>
      <c r="U235" s="1349"/>
      <c r="V235" s="1349"/>
      <c r="W235" s="1349"/>
      <c r="X235" s="1349"/>
      <c r="Y235" s="1349"/>
      <c r="Z235" s="1349"/>
      <c r="AA235" s="1349"/>
      <c r="AB235" s="1349"/>
      <c r="AC235" s="1349"/>
      <c r="AD235" s="1349"/>
      <c r="AE235" s="1349"/>
      <c r="AF235" s="1349"/>
      <c r="AG235" s="1349"/>
      <c r="AH235" s="1349"/>
      <c r="AI235" s="1552"/>
      <c r="AJ235" s="557"/>
      <c r="AK235" s="557"/>
      <c r="AL235" s="557"/>
      <c r="AM235" s="557"/>
      <c r="AN235" s="557"/>
      <c r="AO235" s="557"/>
      <c r="AP235" s="557"/>
      <c r="AQ235" s="557"/>
      <c r="AR235" s="557"/>
      <c r="AS235" s="557"/>
      <c r="AT235" s="557"/>
      <c r="AU235" s="557"/>
      <c r="AV235" s="557"/>
      <c r="AW235" s="557"/>
      <c r="AX235" s="557"/>
      <c r="AY235" s="557"/>
      <c r="AZ235" s="216"/>
      <c r="BA235" s="1922"/>
      <c r="BB235" s="161" t="s">
        <v>177</v>
      </c>
      <c r="BC235" s="344">
        <v>44.420497560972741</v>
      </c>
      <c r="BD235" s="308">
        <v>16.155368622919131</v>
      </c>
      <c r="BE235" s="308">
        <v>11.165614709279245</v>
      </c>
      <c r="BF235" s="308">
        <v>12.633560960498794</v>
      </c>
      <c r="BG235" s="345">
        <v>0</v>
      </c>
      <c r="BH235" s="353">
        <v>0</v>
      </c>
      <c r="BI235" s="308">
        <v>0</v>
      </c>
      <c r="BJ235" s="308">
        <v>12.633560960498794</v>
      </c>
      <c r="BK235" s="308">
        <v>0</v>
      </c>
      <c r="BL235" s="345">
        <v>0</v>
      </c>
      <c r="BM235" s="353">
        <v>27.569181176028444</v>
      </c>
      <c r="BN235" s="308">
        <v>32.788726393683774</v>
      </c>
      <c r="BO235" s="308">
        <v>3.0287806310914829</v>
      </c>
      <c r="BP235" s="308">
        <v>8.3547926923674183</v>
      </c>
      <c r="BQ235" s="345">
        <v>0</v>
      </c>
      <c r="BR235" s="353">
        <v>0</v>
      </c>
      <c r="BS235" s="308">
        <v>1.0915421215059009</v>
      </c>
      <c r="BT235" s="308">
        <v>22.11414670689415</v>
      </c>
      <c r="BU235" s="308">
        <v>0</v>
      </c>
      <c r="BV235" s="308">
        <v>0</v>
      </c>
      <c r="BW235" s="308">
        <v>0</v>
      </c>
      <c r="BX235" s="308">
        <v>0</v>
      </c>
      <c r="BY235" s="309">
        <v>8.7347518362307781</v>
      </c>
      <c r="BZ235" s="309">
        <v>11.492747496794966</v>
      </c>
      <c r="CA235" s="309">
        <v>0</v>
      </c>
      <c r="CB235" s="309">
        <v>2.8108220169118256</v>
      </c>
      <c r="CC235" s="309">
        <v>0</v>
      </c>
      <c r="CD235" s="309">
        <v>11.811168949293648</v>
      </c>
      <c r="CE235" s="309">
        <v>18.01626152979232</v>
      </c>
      <c r="CF235" s="309">
        <v>5.5880926117928951</v>
      </c>
      <c r="CG235" s="309">
        <v>0</v>
      </c>
      <c r="CH235" s="309">
        <v>0</v>
      </c>
      <c r="CI235" s="309">
        <v>2.7155085844534268</v>
      </c>
      <c r="CJ235" s="1498"/>
      <c r="CK235" s="1498"/>
      <c r="CL235" s="1498"/>
      <c r="CM235" s="1498"/>
      <c r="CN235" s="1498"/>
      <c r="CO235" s="1498"/>
      <c r="CP235" s="1498"/>
      <c r="CQ235" s="1498"/>
      <c r="CR235" s="1498"/>
      <c r="CS235" s="1498"/>
      <c r="CT235" s="1498"/>
      <c r="CU235" s="1498"/>
      <c r="CV235" s="1498"/>
      <c r="CW235" s="1498"/>
      <c r="CX235" s="1498"/>
      <c r="CY235" s="1498"/>
      <c r="CZ235" s="1498"/>
    </row>
    <row r="236" s="398" customFormat="true" ht="15" customHeight="true" x14ac:dyDescent="0.2">
      <c r="A236" s="1205"/>
      <c r="B236" s="1390"/>
      <c r="C236" s="1348"/>
      <c r="D236" s="1349"/>
      <c r="E236" s="1349"/>
      <c r="F236" s="1349"/>
      <c r="G236" s="1350"/>
      <c r="H236" s="1351"/>
      <c r="I236" s="1349"/>
      <c r="J236" s="1349"/>
      <c r="K236" s="1349"/>
      <c r="L236" s="1352"/>
      <c r="M236" s="1353"/>
      <c r="N236" s="1349"/>
      <c r="O236" s="1349"/>
      <c r="P236" s="1349"/>
      <c r="Q236" s="1350"/>
      <c r="R236" s="1351"/>
      <c r="S236" s="1349"/>
      <c r="T236" s="1349"/>
      <c r="U236" s="1349"/>
      <c r="V236" s="1349"/>
      <c r="W236" s="1349"/>
      <c r="X236" s="1349"/>
      <c r="Y236" s="1349"/>
      <c r="Z236" s="1349"/>
      <c r="AA236" s="1349"/>
      <c r="AB236" s="1349"/>
      <c r="AC236" s="1349"/>
      <c r="AD236" s="1349"/>
      <c r="AE236" s="1349"/>
      <c r="AF236" s="1349"/>
      <c r="AG236" s="1349"/>
      <c r="AH236" s="1349"/>
      <c r="AI236" s="1552"/>
      <c r="AJ236" s="557"/>
      <c r="AK236" s="557"/>
      <c r="AL236" s="557"/>
      <c r="AM236" s="557"/>
      <c r="AN236" s="557"/>
      <c r="AO236" s="557"/>
      <c r="AP236" s="557"/>
      <c r="AQ236" s="557"/>
      <c r="AR236" s="557"/>
      <c r="AS236" s="557"/>
      <c r="AT236" s="557"/>
      <c r="AU236" s="557"/>
      <c r="AV236" s="557"/>
      <c r="AW236" s="557"/>
      <c r="AX236" s="557"/>
      <c r="AY236" s="557"/>
      <c r="AZ236" s="216"/>
      <c r="BA236" s="1923"/>
      <c r="BB236" s="161" t="s">
        <v>191</v>
      </c>
      <c r="BC236" s="344">
        <v>19781.070267650652</v>
      </c>
      <c r="BD236" s="308">
        <v>19772.248676175426</v>
      </c>
      <c r="BE236" s="308">
        <v>19780.835681408462</v>
      </c>
      <c r="BF236" s="308">
        <v>19766.614462890382</v>
      </c>
      <c r="BG236" s="345">
        <v>19782.530167391957</v>
      </c>
      <c r="BH236" s="353">
        <v>6097.1665740754288</v>
      </c>
      <c r="BI236" s="308">
        <v>6093.3212863301105</v>
      </c>
      <c r="BJ236" s="308">
        <v>6092.6543342092382</v>
      </c>
      <c r="BK236" s="308">
        <v>6098.2907638496126</v>
      </c>
      <c r="BL236" s="345">
        <v>6094.5666698511941</v>
      </c>
      <c r="BM236" s="353">
        <v>13684.029952922385</v>
      </c>
      <c r="BN236" s="308">
        <v>13675.155230308761</v>
      </c>
      <c r="BO236" s="308">
        <v>13692.035035579076</v>
      </c>
      <c r="BP236" s="308">
        <v>13678.565015478605</v>
      </c>
      <c r="BQ236" s="345">
        <v>13677.514392912475</v>
      </c>
      <c r="BR236" s="353">
        <v>4094.1180093963649</v>
      </c>
      <c r="BS236" s="308">
        <v>1646.4613215050681</v>
      </c>
      <c r="BT236" s="308">
        <v>3157.9382623869565</v>
      </c>
      <c r="BU236" s="308">
        <v>5004.9350826306909</v>
      </c>
      <c r="BV236" s="308">
        <v>16270.331750052441</v>
      </c>
      <c r="BW236" s="308">
        <v>4117.4683839576574</v>
      </c>
      <c r="BX236" s="308">
        <v>13829.629893714999</v>
      </c>
      <c r="BY236" s="309">
        <v>7775.5548585015358</v>
      </c>
      <c r="BZ236" s="309">
        <v>6358.9986923538627</v>
      </c>
      <c r="CA236" s="309">
        <v>2181.1337694561826</v>
      </c>
      <c r="CB236" s="309">
        <v>2489.2083002830454</v>
      </c>
      <c r="CC236" s="309">
        <v>3715.1993226472409</v>
      </c>
      <c r="CD236" s="309">
        <v>3762.8758676089265</v>
      </c>
      <c r="CE236" s="309">
        <v>7712.4500619990868</v>
      </c>
      <c r="CF236" s="309">
        <v>2982.7289907263412</v>
      </c>
      <c r="CG236" s="309">
        <v>3023.3297554906371</v>
      </c>
      <c r="CH236" s="309">
        <v>5744.5014802452924</v>
      </c>
      <c r="CI236" s="309">
        <v>5016.4354525605886</v>
      </c>
      <c r="CJ236" s="1498"/>
      <c r="CK236" s="1498"/>
      <c r="CL236" s="1498"/>
      <c r="CM236" s="1498"/>
      <c r="CN236" s="1498"/>
      <c r="CO236" s="1498"/>
      <c r="CP236" s="1498"/>
      <c r="CQ236" s="1498"/>
      <c r="CR236" s="1498"/>
      <c r="CS236" s="1498"/>
      <c r="CT236" s="1498"/>
      <c r="CU236" s="1498"/>
      <c r="CV236" s="1498"/>
      <c r="CW236" s="1498"/>
      <c r="CX236" s="1498"/>
      <c r="CY236" s="1498"/>
      <c r="CZ236" s="1498"/>
    </row>
    <row r="237" s="398" customFormat="true" ht="15" customHeight="true" x14ac:dyDescent="0.2">
      <c r="A237" s="1205"/>
      <c r="B237" s="1390"/>
      <c r="C237" s="1348"/>
      <c r="D237" s="1349"/>
      <c r="E237" s="1349"/>
      <c r="F237" s="1349"/>
      <c r="G237" s="1350"/>
      <c r="H237" s="1351"/>
      <c r="I237" s="1349"/>
      <c r="J237" s="1349"/>
      <c r="K237" s="1349"/>
      <c r="L237" s="1352"/>
      <c r="M237" s="1353"/>
      <c r="N237" s="1349"/>
      <c r="O237" s="1349"/>
      <c r="P237" s="1349"/>
      <c r="Q237" s="1350"/>
      <c r="R237" s="1351"/>
      <c r="S237" s="1349"/>
      <c r="T237" s="1349"/>
      <c r="U237" s="1349"/>
      <c r="V237" s="1349"/>
      <c r="W237" s="1349"/>
      <c r="X237" s="1349"/>
      <c r="Y237" s="1349"/>
      <c r="Z237" s="1349"/>
      <c r="AA237" s="1349"/>
      <c r="AB237" s="1349"/>
      <c r="AC237" s="1349"/>
      <c r="AD237" s="1349"/>
      <c r="AE237" s="1349"/>
      <c r="AF237" s="1349"/>
      <c r="AG237" s="1349"/>
      <c r="AH237" s="1349"/>
      <c r="AI237" s="1552"/>
      <c r="AJ237" s="557"/>
      <c r="AK237" s="557"/>
      <c r="AL237" s="557"/>
      <c r="AM237" s="557"/>
      <c r="AN237" s="557"/>
      <c r="AO237" s="557"/>
      <c r="AP237" s="557"/>
      <c r="AQ237" s="557"/>
      <c r="AR237" s="557"/>
      <c r="AS237" s="557"/>
      <c r="AT237" s="557"/>
      <c r="AU237" s="557"/>
      <c r="AV237" s="557"/>
      <c r="AW237" s="557"/>
      <c r="AX237" s="557"/>
      <c r="AY237" s="557"/>
      <c r="AZ237" s="216"/>
      <c r="BA237" s="395"/>
      <c r="BB237" s="161"/>
      <c r="BC237" s="344"/>
      <c r="BD237" s="308"/>
      <c r="BE237" s="308"/>
      <c r="BF237" s="308"/>
      <c r="BG237" s="345"/>
      <c r="BH237" s="353"/>
      <c r="BI237" s="308"/>
      <c r="BJ237" s="308"/>
      <c r="BK237" s="308"/>
      <c r="BL237" s="345"/>
      <c r="BM237" s="353"/>
      <c r="BN237" s="308"/>
      <c r="BO237" s="308"/>
      <c r="BP237" s="308"/>
      <c r="BQ237" s="345"/>
      <c r="BR237" s="353"/>
      <c r="BS237" s="308"/>
      <c r="BT237" s="308"/>
      <c r="BU237" s="308"/>
      <c r="BV237" s="308"/>
      <c r="BW237" s="308"/>
      <c r="BX237" s="308"/>
      <c r="BY237" s="309"/>
      <c r="BZ237" s="309"/>
      <c r="CA237" s="309"/>
      <c r="CB237" s="309"/>
      <c r="CC237" s="309"/>
      <c r="CD237" s="309"/>
      <c r="CE237" s="309"/>
      <c r="CF237" s="309"/>
      <c r="CG237" s="309"/>
      <c r="CH237" s="309"/>
      <c r="CI237" s="309"/>
      <c r="CJ237" s="1498"/>
      <c r="CK237" s="1498"/>
      <c r="CL237" s="1498"/>
      <c r="CM237" s="1498"/>
      <c r="CN237" s="1498"/>
      <c r="CO237" s="1498"/>
      <c r="CP237" s="1498"/>
      <c r="CQ237" s="1498"/>
      <c r="CR237" s="1498"/>
      <c r="CS237" s="1498"/>
      <c r="CT237" s="1498"/>
      <c r="CU237" s="1498"/>
      <c r="CV237" s="1498"/>
      <c r="CW237" s="1498"/>
      <c r="CX237" s="1498"/>
      <c r="CY237" s="1498"/>
      <c r="CZ237" s="1498"/>
    </row>
    <row r="238" s="398" customFormat="true" ht="15" customHeight="true" x14ac:dyDescent="0.2">
      <c r="A238" s="1205"/>
      <c r="B238" s="1390"/>
      <c r="C238" s="1348"/>
      <c r="D238" s="1349"/>
      <c r="E238" s="1349"/>
      <c r="F238" s="1349"/>
      <c r="G238" s="1350"/>
      <c r="H238" s="1351"/>
      <c r="I238" s="1349"/>
      <c r="J238" s="1349"/>
      <c r="K238" s="1349"/>
      <c r="L238" s="1352"/>
      <c r="M238" s="1353"/>
      <c r="N238" s="1349"/>
      <c r="O238" s="1349"/>
      <c r="P238" s="1349"/>
      <c r="Q238" s="1350"/>
      <c r="R238" s="1351"/>
      <c r="S238" s="1349"/>
      <c r="T238" s="1349"/>
      <c r="U238" s="1349"/>
      <c r="V238" s="1349"/>
      <c r="W238" s="1349"/>
      <c r="X238" s="1349"/>
      <c r="Y238" s="1349"/>
      <c r="Z238" s="1349"/>
      <c r="AA238" s="1349"/>
      <c r="AB238" s="1349"/>
      <c r="AC238" s="1349"/>
      <c r="AD238" s="1349"/>
      <c r="AE238" s="1349"/>
      <c r="AF238" s="1349"/>
      <c r="AG238" s="1349"/>
      <c r="AH238" s="1349"/>
      <c r="AI238" s="1552"/>
      <c r="AJ238" s="557"/>
      <c r="AK238" s="557"/>
      <c r="AL238" s="557"/>
      <c r="AM238" s="557"/>
      <c r="AN238" s="557"/>
      <c r="AO238" s="557"/>
      <c r="AP238" s="557"/>
      <c r="AQ238" s="557"/>
      <c r="AR238" s="557"/>
      <c r="AS238" s="557"/>
      <c r="AT238" s="557"/>
      <c r="AU238" s="557"/>
      <c r="AV238" s="557"/>
      <c r="AW238" s="557"/>
      <c r="AX238" s="557"/>
      <c r="AY238" s="557"/>
      <c r="AZ238" s="216"/>
      <c r="BA238" s="395"/>
      <c r="BB238" s="161"/>
      <c r="BC238" s="344"/>
      <c r="BD238" s="308"/>
      <c r="BE238" s="308"/>
      <c r="BF238" s="308"/>
      <c r="BG238" s="345"/>
      <c r="BH238" s="353"/>
      <c r="BI238" s="308"/>
      <c r="BJ238" s="308"/>
      <c r="BK238" s="308"/>
      <c r="BL238" s="345"/>
      <c r="BM238" s="353"/>
      <c r="BN238" s="308"/>
      <c r="BO238" s="308"/>
      <c r="BP238" s="308"/>
      <c r="BQ238" s="345"/>
      <c r="BR238" s="353"/>
      <c r="BS238" s="308"/>
      <c r="BT238" s="308"/>
      <c r="BU238" s="308"/>
      <c r="BV238" s="308"/>
      <c r="BW238" s="308"/>
      <c r="BX238" s="308"/>
      <c r="BY238" s="309"/>
      <c r="BZ238" s="309"/>
      <c r="CA238" s="309"/>
      <c r="CB238" s="309"/>
      <c r="CC238" s="309"/>
      <c r="CD238" s="309"/>
      <c r="CE238" s="309"/>
      <c r="CF238" s="309"/>
      <c r="CG238" s="309"/>
      <c r="CH238" s="309"/>
      <c r="CI238" s="309"/>
      <c r="CJ238" s="1498"/>
      <c r="CK238" s="1498"/>
      <c r="CL238" s="1498"/>
      <c r="CM238" s="1498"/>
      <c r="CN238" s="1498"/>
      <c r="CO238" s="1498"/>
      <c r="CP238" s="1498"/>
      <c r="CQ238" s="1498"/>
      <c r="CR238" s="1498"/>
      <c r="CS238" s="1498"/>
      <c r="CT238" s="1498"/>
      <c r="CU238" s="1498"/>
      <c r="CV238" s="1498"/>
      <c r="CW238" s="1498"/>
      <c r="CX238" s="1498"/>
      <c r="CY238" s="1498"/>
      <c r="CZ238" s="1498"/>
    </row>
    <row r="239" s="398" customFormat="true" ht="15" customHeight="true" x14ac:dyDescent="0.2">
      <c r="A239" s="1205"/>
      <c r="B239" s="1390"/>
      <c r="C239" s="1348"/>
      <c r="D239" s="1349"/>
      <c r="E239" s="1349"/>
      <c r="F239" s="1349"/>
      <c r="G239" s="1350"/>
      <c r="H239" s="1351"/>
      <c r="I239" s="1349"/>
      <c r="J239" s="1349"/>
      <c r="K239" s="1349"/>
      <c r="L239" s="1352"/>
      <c r="M239" s="1353"/>
      <c r="N239" s="1349"/>
      <c r="O239" s="1349"/>
      <c r="P239" s="1349"/>
      <c r="Q239" s="1350"/>
      <c r="R239" s="1351"/>
      <c r="S239" s="1349"/>
      <c r="T239" s="1349"/>
      <c r="U239" s="1349"/>
      <c r="V239" s="1349"/>
      <c r="W239" s="1349"/>
      <c r="X239" s="1349"/>
      <c r="Y239" s="1349"/>
      <c r="Z239" s="1349"/>
      <c r="AA239" s="1349"/>
      <c r="AB239" s="1349"/>
      <c r="AC239" s="1349"/>
      <c r="AD239" s="1349"/>
      <c r="AE239" s="1349"/>
      <c r="AF239" s="1349"/>
      <c r="AG239" s="1349"/>
      <c r="AH239" s="1349"/>
      <c r="AI239" s="1552"/>
      <c r="AJ239" s="557"/>
      <c r="AK239" s="557"/>
      <c r="AL239" s="557"/>
      <c r="AM239" s="557"/>
      <c r="AN239" s="557"/>
      <c r="AO239" s="557"/>
      <c r="AP239" s="557"/>
      <c r="AQ239" s="557"/>
      <c r="AR239" s="557"/>
      <c r="AS239" s="557"/>
      <c r="AT239" s="557"/>
      <c r="AU239" s="557"/>
      <c r="AV239" s="557"/>
      <c r="AW239" s="557"/>
      <c r="AX239" s="557"/>
      <c r="AY239" s="557"/>
      <c r="AZ239" s="216"/>
      <c r="BA239" s="395"/>
      <c r="BB239" s="161"/>
      <c r="BC239" s="344"/>
      <c r="BD239" s="308"/>
      <c r="BE239" s="308"/>
      <c r="BF239" s="308"/>
      <c r="BG239" s="345"/>
      <c r="BH239" s="353"/>
      <c r="BI239" s="308"/>
      <c r="BJ239" s="308"/>
      <c r="BK239" s="308"/>
      <c r="BL239" s="345"/>
      <c r="BM239" s="353"/>
      <c r="BN239" s="308"/>
      <c r="BO239" s="308"/>
      <c r="BP239" s="308"/>
      <c r="BQ239" s="345"/>
      <c r="BR239" s="353"/>
      <c r="BS239" s="308"/>
      <c r="BT239" s="308"/>
      <c r="BU239" s="308"/>
      <c r="BV239" s="308"/>
      <c r="BW239" s="308"/>
      <c r="BX239" s="308"/>
      <c r="BY239" s="309"/>
      <c r="BZ239" s="309"/>
      <c r="CA239" s="309"/>
      <c r="CB239" s="309"/>
      <c r="CC239" s="309"/>
      <c r="CD239" s="309"/>
      <c r="CE239" s="309"/>
      <c r="CF239" s="309"/>
      <c r="CG239" s="309"/>
      <c r="CH239" s="309"/>
      <c r="CI239" s="309"/>
      <c r="CJ239" s="1498"/>
      <c r="CK239" s="1498"/>
      <c r="CL239" s="1498"/>
      <c r="CM239" s="1498"/>
      <c r="CN239" s="1498"/>
      <c r="CO239" s="1498"/>
      <c r="CP239" s="1498"/>
      <c r="CQ239" s="1498"/>
      <c r="CR239" s="1498"/>
      <c r="CS239" s="1498"/>
      <c r="CT239" s="1498"/>
      <c r="CU239" s="1498"/>
      <c r="CV239" s="1498"/>
      <c r="CW239" s="1498"/>
      <c r="CX239" s="1498"/>
      <c r="CY239" s="1498"/>
      <c r="CZ239" s="1498"/>
    </row>
    <row r="240" s="398" customFormat="true" ht="15" customHeight="true" x14ac:dyDescent="0.2">
      <c r="A240" s="1205"/>
      <c r="B240" s="1390"/>
      <c r="C240" s="1348"/>
      <c r="D240" s="1349"/>
      <c r="E240" s="1349"/>
      <c r="F240" s="1349"/>
      <c r="G240" s="1350"/>
      <c r="H240" s="1351"/>
      <c r="I240" s="1349"/>
      <c r="J240" s="1349"/>
      <c r="K240" s="1349"/>
      <c r="L240" s="1352"/>
      <c r="M240" s="1353"/>
      <c r="N240" s="1349"/>
      <c r="O240" s="1349"/>
      <c r="P240" s="1349"/>
      <c r="Q240" s="1350"/>
      <c r="R240" s="1351"/>
      <c r="S240" s="1349"/>
      <c r="T240" s="1349"/>
      <c r="U240" s="1349"/>
      <c r="V240" s="1349"/>
      <c r="W240" s="1349"/>
      <c r="X240" s="1349"/>
      <c r="Y240" s="1349"/>
      <c r="Z240" s="1349"/>
      <c r="AA240" s="1349"/>
      <c r="AB240" s="1349"/>
      <c r="AC240" s="1349"/>
      <c r="AD240" s="1349"/>
      <c r="AE240" s="1349"/>
      <c r="AF240" s="1349"/>
      <c r="AG240" s="1349"/>
      <c r="AH240" s="1349"/>
      <c r="AI240" s="1552"/>
      <c r="AJ240" s="557"/>
      <c r="AK240" s="557"/>
      <c r="AL240" s="557"/>
      <c r="AM240" s="557"/>
      <c r="AN240" s="557"/>
      <c r="AO240" s="557"/>
      <c r="AP240" s="557"/>
      <c r="AQ240" s="557"/>
      <c r="AR240" s="557"/>
      <c r="AS240" s="557"/>
      <c r="AT240" s="557"/>
      <c r="AU240" s="557"/>
      <c r="AV240" s="557"/>
      <c r="AW240" s="557"/>
      <c r="AX240" s="557"/>
      <c r="AY240" s="557"/>
      <c r="AZ240" s="216"/>
      <c r="BA240" s="395"/>
      <c r="BB240" s="161"/>
      <c r="BC240" s="344"/>
      <c r="BD240" s="308"/>
      <c r="BE240" s="308"/>
      <c r="BF240" s="308"/>
      <c r="BG240" s="345"/>
      <c r="BH240" s="353"/>
      <c r="BI240" s="308"/>
      <c r="BJ240" s="308"/>
      <c r="BK240" s="308"/>
      <c r="BL240" s="345"/>
      <c r="BM240" s="353"/>
      <c r="BN240" s="308"/>
      <c r="BO240" s="308"/>
      <c r="BP240" s="308"/>
      <c r="BQ240" s="345"/>
      <c r="BR240" s="353"/>
      <c r="BS240" s="308"/>
      <c r="BT240" s="308"/>
      <c r="BU240" s="308"/>
      <c r="BV240" s="308"/>
      <c r="BW240" s="308"/>
      <c r="BX240" s="308"/>
      <c r="BY240" s="309"/>
      <c r="BZ240" s="309"/>
      <c r="CA240" s="309"/>
      <c r="CB240" s="309"/>
      <c r="CC240" s="309"/>
      <c r="CD240" s="309"/>
      <c r="CE240" s="309"/>
      <c r="CF240" s="309"/>
      <c r="CG240" s="309"/>
      <c r="CH240" s="309"/>
      <c r="CI240" s="309"/>
      <c r="CJ240" s="1498"/>
      <c r="CK240" s="1498"/>
      <c r="CL240" s="1498"/>
      <c r="CM240" s="1498"/>
      <c r="CN240" s="1498"/>
      <c r="CO240" s="1498"/>
      <c r="CP240" s="1498"/>
      <c r="CQ240" s="1498"/>
      <c r="CR240" s="1498"/>
      <c r="CS240" s="1498"/>
      <c r="CT240" s="1498"/>
      <c r="CU240" s="1498"/>
      <c r="CV240" s="1498"/>
      <c r="CW240" s="1498"/>
      <c r="CX240" s="1498"/>
      <c r="CY240" s="1498"/>
      <c r="CZ240" s="1498"/>
    </row>
    <row r="241" s="398" customFormat="true" ht="15" customHeight="true" x14ac:dyDescent="0.2">
      <c r="A241" s="1206"/>
      <c r="B241" s="1391"/>
      <c r="C241" s="1354"/>
      <c r="D241" s="1355"/>
      <c r="E241" s="1355"/>
      <c r="F241" s="1355"/>
      <c r="G241" s="1356"/>
      <c r="H241" s="1357"/>
      <c r="I241" s="1355"/>
      <c r="J241" s="1355"/>
      <c r="K241" s="1355"/>
      <c r="L241" s="1358"/>
      <c r="M241" s="1359"/>
      <c r="N241" s="1355"/>
      <c r="O241" s="1355"/>
      <c r="P241" s="1355"/>
      <c r="Q241" s="1356"/>
      <c r="R241" s="1357"/>
      <c r="S241" s="1355"/>
      <c r="T241" s="1355"/>
      <c r="U241" s="1355"/>
      <c r="V241" s="1355"/>
      <c r="W241" s="1355"/>
      <c r="X241" s="1355"/>
      <c r="Y241" s="1355"/>
      <c r="Z241" s="1355"/>
      <c r="AA241" s="1355"/>
      <c r="AB241" s="1355"/>
      <c r="AC241" s="1355"/>
      <c r="AD241" s="1355"/>
      <c r="AE241" s="1355"/>
      <c r="AF241" s="1355"/>
      <c r="AG241" s="1355"/>
      <c r="AH241" s="1355"/>
      <c r="AI241" s="1553"/>
      <c r="AJ241" s="557"/>
      <c r="AK241" s="557"/>
      <c r="AL241" s="557"/>
      <c r="AM241" s="557"/>
      <c r="AN241" s="557"/>
      <c r="AO241" s="557"/>
      <c r="AP241" s="557"/>
      <c r="AQ241" s="557"/>
      <c r="AR241" s="557"/>
      <c r="AS241" s="557"/>
      <c r="AT241" s="557"/>
      <c r="AU241" s="557"/>
      <c r="AV241" s="557"/>
      <c r="AW241" s="557"/>
      <c r="AX241" s="557"/>
      <c r="AY241" s="557"/>
      <c r="AZ241" s="216"/>
      <c r="BA241" s="395"/>
      <c r="BB241" s="161"/>
      <c r="BC241" s="344"/>
      <c r="BD241" s="308"/>
      <c r="BE241" s="308"/>
      <c r="BF241" s="308"/>
      <c r="BG241" s="345"/>
      <c r="BH241" s="353"/>
      <c r="BI241" s="308"/>
      <c r="BJ241" s="308"/>
      <c r="BK241" s="308"/>
      <c r="BL241" s="345"/>
      <c r="BM241" s="353"/>
      <c r="BN241" s="308"/>
      <c r="BO241" s="308"/>
      <c r="BP241" s="308"/>
      <c r="BQ241" s="345"/>
      <c r="BR241" s="353"/>
      <c r="BS241" s="308"/>
      <c r="BT241" s="308"/>
      <c r="BU241" s="308"/>
      <c r="BV241" s="308"/>
      <c r="BW241" s="308"/>
      <c r="BX241" s="308"/>
      <c r="BY241" s="309"/>
      <c r="BZ241" s="309"/>
      <c r="CA241" s="309"/>
      <c r="CB241" s="309"/>
      <c r="CC241" s="309"/>
      <c r="CD241" s="309"/>
      <c r="CE241" s="309"/>
      <c r="CF241" s="309"/>
      <c r="CG241" s="309"/>
      <c r="CH241" s="309"/>
      <c r="CI241" s="309"/>
      <c r="CJ241" s="1498"/>
      <c r="CK241" s="1498"/>
      <c r="CL241" s="1498"/>
      <c r="CM241" s="1498"/>
      <c r="CN241" s="1498"/>
      <c r="CO241" s="1498"/>
      <c r="CP241" s="1498"/>
      <c r="CQ241" s="1498"/>
      <c r="CR241" s="1498"/>
      <c r="CS241" s="1498"/>
      <c r="CT241" s="1498"/>
      <c r="CU241" s="1498"/>
      <c r="CV241" s="1498"/>
      <c r="CW241" s="1498"/>
      <c r="CX241" s="1498"/>
      <c r="CY241" s="1498"/>
      <c r="CZ241" s="1498"/>
    </row>
    <row r="242" s="398" customFormat="true" ht="15" customHeight="true" x14ac:dyDescent="0.2">
      <c r="A242" s="639"/>
      <c r="B242" s="747"/>
      <c r="C242" s="836"/>
      <c r="D242" s="796"/>
      <c r="E242" s="796"/>
      <c r="F242" s="796"/>
      <c r="G242" s="797"/>
      <c r="H242" s="837"/>
      <c r="I242" s="796"/>
      <c r="J242" s="796"/>
      <c r="K242" s="796"/>
      <c r="L242" s="838"/>
      <c r="M242" s="836"/>
      <c r="N242" s="796"/>
      <c r="O242" s="796"/>
      <c r="P242" s="796"/>
      <c r="Q242" s="797"/>
      <c r="R242" s="837"/>
      <c r="S242" s="796"/>
      <c r="T242" s="796"/>
      <c r="U242" s="796"/>
      <c r="V242" s="796"/>
      <c r="W242" s="796"/>
      <c r="X242" s="796"/>
      <c r="Y242" s="796"/>
      <c r="Z242" s="796"/>
      <c r="AA242" s="796"/>
      <c r="AB242" s="796"/>
      <c r="AC242" s="796"/>
      <c r="AD242" s="796"/>
      <c r="AE242" s="796"/>
      <c r="AF242" s="796"/>
      <c r="AG242" s="796"/>
      <c r="AH242" s="796"/>
      <c r="AI242" s="838"/>
      <c r="AJ242" s="557"/>
      <c r="AK242" s="557"/>
      <c r="AL242" s="557"/>
      <c r="AM242" s="557"/>
      <c r="AN242" s="557"/>
      <c r="AO242" s="557"/>
      <c r="AP242" s="557"/>
      <c r="AQ242" s="557"/>
      <c r="AR242" s="557"/>
      <c r="AS242" s="557"/>
      <c r="AT242" s="557"/>
      <c r="AU242" s="557"/>
      <c r="AV242" s="557"/>
      <c r="AW242" s="557"/>
      <c r="AX242" s="557"/>
      <c r="AY242" s="557"/>
      <c r="AZ242" s="216"/>
      <c r="BA242" s="395"/>
      <c r="BB242" s="161"/>
      <c r="BC242" s="344"/>
      <c r="BD242" s="308"/>
      <c r="BE242" s="308"/>
      <c r="BF242" s="308"/>
      <c r="BG242" s="345"/>
      <c r="BH242" s="353"/>
      <c r="BI242" s="308"/>
      <c r="BJ242" s="308"/>
      <c r="BK242" s="308"/>
      <c r="BL242" s="345"/>
      <c r="BM242" s="353"/>
      <c r="BN242" s="308"/>
      <c r="BO242" s="308"/>
      <c r="BP242" s="308"/>
      <c r="BQ242" s="345"/>
      <c r="BR242" s="353"/>
      <c r="BS242" s="308"/>
      <c r="BT242" s="308"/>
      <c r="BU242" s="308"/>
      <c r="BV242" s="308"/>
      <c r="BW242" s="308"/>
      <c r="BX242" s="308"/>
      <c r="BY242" s="309"/>
      <c r="BZ242" s="309"/>
      <c r="CA242" s="309"/>
      <c r="CB242" s="309"/>
      <c r="CC242" s="309"/>
      <c r="CD242" s="309"/>
      <c r="CE242" s="309"/>
      <c r="CF242" s="309"/>
      <c r="CG242" s="309"/>
      <c r="CH242" s="309"/>
      <c r="CI242" s="309"/>
      <c r="CJ242" s="1498"/>
      <c r="CK242" s="1498"/>
      <c r="CL242" s="1498"/>
      <c r="CM242" s="1498"/>
      <c r="CN242" s="1498"/>
      <c r="CO242" s="1498"/>
      <c r="CP242" s="1498"/>
      <c r="CQ242" s="1498"/>
      <c r="CR242" s="1498"/>
      <c r="CS242" s="1498"/>
      <c r="CT242" s="1498"/>
      <c r="CU242" s="1498"/>
      <c r="CV242" s="1498"/>
      <c r="CW242" s="1498"/>
      <c r="CX242" s="1498"/>
      <c r="CY242" s="1498"/>
      <c r="CZ242" s="1498"/>
    </row>
    <row r="243" s="398" customFormat="true" ht="15" customHeight="true" x14ac:dyDescent="0.2">
      <c r="A243" s="639"/>
      <c r="B243" s="747"/>
      <c r="C243" s="836"/>
      <c r="D243" s="796"/>
      <c r="E243" s="796"/>
      <c r="F243" s="796"/>
      <c r="G243" s="797"/>
      <c r="H243" s="837"/>
      <c r="I243" s="796"/>
      <c r="J243" s="796"/>
      <c r="K243" s="796"/>
      <c r="L243" s="838"/>
      <c r="M243" s="836"/>
      <c r="N243" s="796"/>
      <c r="O243" s="796"/>
      <c r="P243" s="796"/>
      <c r="Q243" s="797"/>
      <c r="R243" s="837"/>
      <c r="S243" s="796"/>
      <c r="T243" s="796"/>
      <c r="U243" s="796"/>
      <c r="V243" s="796"/>
      <c r="W243" s="796"/>
      <c r="X243" s="796"/>
      <c r="Y243" s="796"/>
      <c r="Z243" s="796"/>
      <c r="AA243" s="796"/>
      <c r="AB243" s="796"/>
      <c r="AC243" s="796"/>
      <c r="AD243" s="796"/>
      <c r="AE243" s="796"/>
      <c r="AF243" s="796"/>
      <c r="AG243" s="796"/>
      <c r="AH243" s="796"/>
      <c r="AI243" s="838"/>
      <c r="AJ243" s="557"/>
      <c r="AK243" s="557"/>
      <c r="AL243" s="557"/>
      <c r="AM243" s="557"/>
      <c r="AN243" s="557"/>
      <c r="AO243" s="557"/>
      <c r="AP243" s="557"/>
      <c r="AQ243" s="557"/>
      <c r="AR243" s="557"/>
      <c r="AS243" s="557"/>
      <c r="AT243" s="557"/>
      <c r="AU243" s="557"/>
      <c r="AV243" s="557"/>
      <c r="AW243" s="557"/>
      <c r="AX243" s="557"/>
      <c r="AY243" s="557"/>
      <c r="AZ243" s="216"/>
      <c r="BA243" s="395"/>
      <c r="BB243" s="161"/>
      <c r="BC243" s="344"/>
      <c r="BD243" s="308"/>
      <c r="BE243" s="308"/>
      <c r="BF243" s="308"/>
      <c r="BG243" s="345"/>
      <c r="BH243" s="353"/>
      <c r="BI243" s="308"/>
      <c r="BJ243" s="308"/>
      <c r="BK243" s="308"/>
      <c r="BL243" s="345"/>
      <c r="BM243" s="353"/>
      <c r="BN243" s="308"/>
      <c r="BO243" s="308"/>
      <c r="BP243" s="308"/>
      <c r="BQ243" s="345"/>
      <c r="BR243" s="353"/>
      <c r="BS243" s="308"/>
      <c r="BT243" s="308"/>
      <c r="BU243" s="308"/>
      <c r="BV243" s="308"/>
      <c r="BW243" s="308"/>
      <c r="BX243" s="308"/>
      <c r="BY243" s="309"/>
      <c r="BZ243" s="309"/>
      <c r="CA243" s="309"/>
      <c r="CB243" s="309"/>
      <c r="CC243" s="309"/>
      <c r="CD243" s="309"/>
      <c r="CE243" s="309"/>
      <c r="CF243" s="309"/>
      <c r="CG243" s="309"/>
      <c r="CH243" s="309"/>
      <c r="CI243" s="309"/>
      <c r="CJ243" s="1498"/>
      <c r="CK243" s="1498"/>
      <c r="CL243" s="1498"/>
      <c r="CM243" s="1498"/>
      <c r="CN243" s="1498"/>
      <c r="CO243" s="1498"/>
      <c r="CP243" s="1498"/>
      <c r="CQ243" s="1498"/>
      <c r="CR243" s="1498"/>
      <c r="CS243" s="1498"/>
      <c r="CT243" s="1498"/>
      <c r="CU243" s="1498"/>
      <c r="CV243" s="1498"/>
      <c r="CW243" s="1498"/>
      <c r="CX243" s="1498"/>
      <c r="CY243" s="1498"/>
      <c r="CZ243" s="1498"/>
    </row>
    <row r="244" s="398" customFormat="true" ht="15" customHeight="true" x14ac:dyDescent="0.2">
      <c r="A244" s="639"/>
      <c r="B244" s="747"/>
      <c r="C244" s="836"/>
      <c r="D244" s="796"/>
      <c r="E244" s="796"/>
      <c r="F244" s="796"/>
      <c r="G244" s="797"/>
      <c r="H244" s="837"/>
      <c r="I244" s="796"/>
      <c r="J244" s="796"/>
      <c r="K244" s="796"/>
      <c r="L244" s="838"/>
      <c r="M244" s="836"/>
      <c r="N244" s="796"/>
      <c r="O244" s="796"/>
      <c r="P244" s="796"/>
      <c r="Q244" s="797"/>
      <c r="R244" s="837"/>
      <c r="S244" s="796"/>
      <c r="T244" s="796"/>
      <c r="U244" s="796"/>
      <c r="V244" s="796"/>
      <c r="W244" s="796"/>
      <c r="X244" s="796"/>
      <c r="Y244" s="796"/>
      <c r="Z244" s="796"/>
      <c r="AA244" s="796"/>
      <c r="AB244" s="796"/>
      <c r="AC244" s="796"/>
      <c r="AD244" s="796"/>
      <c r="AE244" s="796"/>
      <c r="AF244" s="796"/>
      <c r="AG244" s="796"/>
      <c r="AH244" s="796"/>
      <c r="AI244" s="838"/>
      <c r="AJ244" s="557"/>
      <c r="AK244" s="557"/>
      <c r="AL244" s="557"/>
      <c r="AM244" s="557"/>
      <c r="AN244" s="557"/>
      <c r="AO244" s="557"/>
      <c r="AP244" s="557"/>
      <c r="AQ244" s="557"/>
      <c r="AR244" s="557"/>
      <c r="AS244" s="557"/>
      <c r="AT244" s="557"/>
      <c r="AU244" s="557"/>
      <c r="AV244" s="557"/>
      <c r="AW244" s="557"/>
      <c r="AX244" s="557"/>
      <c r="AY244" s="557"/>
      <c r="AZ244" s="216"/>
      <c r="BA244" s="395"/>
      <c r="BB244" s="161"/>
      <c r="BC244" s="344"/>
      <c r="BD244" s="308"/>
      <c r="BE244" s="308"/>
      <c r="BF244" s="308"/>
      <c r="BG244" s="345"/>
      <c r="BH244" s="353"/>
      <c r="BI244" s="308"/>
      <c r="BJ244" s="308"/>
      <c r="BK244" s="308"/>
      <c r="BL244" s="345"/>
      <c r="BM244" s="353"/>
      <c r="BN244" s="308"/>
      <c r="BO244" s="308"/>
      <c r="BP244" s="308"/>
      <c r="BQ244" s="345"/>
      <c r="BR244" s="353"/>
      <c r="BS244" s="308"/>
      <c r="BT244" s="308"/>
      <c r="BU244" s="308"/>
      <c r="BV244" s="308"/>
      <c r="BW244" s="308"/>
      <c r="BX244" s="308"/>
      <c r="BY244" s="309"/>
      <c r="BZ244" s="309"/>
      <c r="CA244" s="309"/>
      <c r="CB244" s="309"/>
      <c r="CC244" s="309"/>
      <c r="CD244" s="309"/>
      <c r="CE244" s="309"/>
      <c r="CF244" s="309"/>
      <c r="CG244" s="309"/>
      <c r="CH244" s="309"/>
      <c r="CI244" s="309"/>
      <c r="CJ244" s="1498"/>
      <c r="CK244" s="1498"/>
      <c r="CL244" s="1498"/>
      <c r="CM244" s="1498"/>
      <c r="CN244" s="1498"/>
      <c r="CO244" s="1498"/>
      <c r="CP244" s="1498"/>
      <c r="CQ244" s="1498"/>
      <c r="CR244" s="1498"/>
      <c r="CS244" s="1498"/>
      <c r="CT244" s="1498"/>
      <c r="CU244" s="1498"/>
      <c r="CV244" s="1498"/>
      <c r="CW244" s="1498"/>
      <c r="CX244" s="1498"/>
      <c r="CY244" s="1498"/>
      <c r="CZ244" s="1498"/>
    </row>
    <row r="245" s="398" customFormat="true" ht="15" customHeight="true" x14ac:dyDescent="0.2">
      <c r="A245" s="639"/>
      <c r="B245" s="747"/>
      <c r="C245" s="836"/>
      <c r="D245" s="796"/>
      <c r="E245" s="796"/>
      <c r="F245" s="796"/>
      <c r="G245" s="797"/>
      <c r="H245" s="837"/>
      <c r="I245" s="796"/>
      <c r="J245" s="796"/>
      <c r="K245" s="796"/>
      <c r="L245" s="838"/>
      <c r="M245" s="836"/>
      <c r="N245" s="796"/>
      <c r="O245" s="796"/>
      <c r="P245" s="796"/>
      <c r="Q245" s="797"/>
      <c r="R245" s="837"/>
      <c r="S245" s="796"/>
      <c r="T245" s="796"/>
      <c r="U245" s="796"/>
      <c r="V245" s="796"/>
      <c r="W245" s="796"/>
      <c r="X245" s="796"/>
      <c r="Y245" s="796"/>
      <c r="Z245" s="796"/>
      <c r="AA245" s="796"/>
      <c r="AB245" s="796"/>
      <c r="AC245" s="796"/>
      <c r="AD245" s="796"/>
      <c r="AE245" s="796"/>
      <c r="AF245" s="796"/>
      <c r="AG245" s="796"/>
      <c r="AH245" s="796"/>
      <c r="AI245" s="838"/>
      <c r="AJ245" s="557"/>
      <c r="AK245" s="557"/>
      <c r="AL245" s="557"/>
      <c r="AM245" s="557"/>
      <c r="AN245" s="557"/>
      <c r="AO245" s="557"/>
      <c r="AP245" s="557"/>
      <c r="AQ245" s="557"/>
      <c r="AR245" s="557"/>
      <c r="AS245" s="557"/>
      <c r="AT245" s="557"/>
      <c r="AU245" s="557"/>
      <c r="AV245" s="557"/>
      <c r="AW245" s="557"/>
      <c r="AX245" s="557"/>
      <c r="AY245" s="557"/>
      <c r="AZ245" s="216"/>
      <c r="BA245" s="395"/>
      <c r="BB245" s="161"/>
      <c r="BC245" s="344"/>
      <c r="BD245" s="308"/>
      <c r="BE245" s="308"/>
      <c r="BF245" s="308"/>
      <c r="BG245" s="345"/>
      <c r="BH245" s="353"/>
      <c r="BI245" s="308"/>
      <c r="BJ245" s="308"/>
      <c r="BK245" s="308"/>
      <c r="BL245" s="345"/>
      <c r="BM245" s="353"/>
      <c r="BN245" s="308"/>
      <c r="BO245" s="308"/>
      <c r="BP245" s="308"/>
      <c r="BQ245" s="345"/>
      <c r="BR245" s="353"/>
      <c r="BS245" s="308"/>
      <c r="BT245" s="308"/>
      <c r="BU245" s="308"/>
      <c r="BV245" s="308"/>
      <c r="BW245" s="308"/>
      <c r="BX245" s="308"/>
      <c r="BY245" s="309"/>
      <c r="BZ245" s="309"/>
      <c r="CA245" s="309"/>
      <c r="CB245" s="309"/>
      <c r="CC245" s="309"/>
      <c r="CD245" s="309"/>
      <c r="CE245" s="309"/>
      <c r="CF245" s="309"/>
      <c r="CG245" s="309"/>
      <c r="CH245" s="309"/>
      <c r="CI245" s="309"/>
      <c r="CJ245" s="1498"/>
      <c r="CK245" s="1498"/>
      <c r="CL245" s="1498"/>
      <c r="CM245" s="1498"/>
      <c r="CN245" s="1498"/>
      <c r="CO245" s="1498"/>
      <c r="CP245" s="1498"/>
      <c r="CQ245" s="1498"/>
      <c r="CR245" s="1498"/>
      <c r="CS245" s="1498"/>
      <c r="CT245" s="1498"/>
      <c r="CU245" s="1498"/>
      <c r="CV245" s="1498"/>
      <c r="CW245" s="1498"/>
      <c r="CX245" s="1498"/>
      <c r="CY245" s="1498"/>
      <c r="CZ245" s="1498"/>
    </row>
    <row r="246" s="398" customFormat="true" ht="15" customHeight="true" x14ac:dyDescent="0.2">
      <c r="A246" s="639"/>
      <c r="B246" s="747"/>
      <c r="C246" s="836"/>
      <c r="D246" s="796"/>
      <c r="E246" s="796"/>
      <c r="F246" s="796"/>
      <c r="G246" s="797"/>
      <c r="H246" s="837"/>
      <c r="I246" s="796"/>
      <c r="J246" s="796"/>
      <c r="K246" s="796"/>
      <c r="L246" s="838"/>
      <c r="M246" s="836"/>
      <c r="N246" s="796"/>
      <c r="O246" s="796"/>
      <c r="P246" s="796"/>
      <c r="Q246" s="797"/>
      <c r="R246" s="837"/>
      <c r="S246" s="796"/>
      <c r="T246" s="796"/>
      <c r="U246" s="796"/>
      <c r="V246" s="796"/>
      <c r="W246" s="796"/>
      <c r="X246" s="796"/>
      <c r="Y246" s="796"/>
      <c r="Z246" s="796"/>
      <c r="AA246" s="796"/>
      <c r="AB246" s="796"/>
      <c r="AC246" s="796"/>
      <c r="AD246" s="796"/>
      <c r="AE246" s="796"/>
      <c r="AF246" s="796"/>
      <c r="AG246" s="796"/>
      <c r="AH246" s="796"/>
      <c r="AI246" s="838"/>
      <c r="AJ246" s="557"/>
      <c r="AK246" s="557"/>
      <c r="AL246" s="557"/>
      <c r="AM246" s="557"/>
      <c r="AN246" s="557"/>
      <c r="AO246" s="557"/>
      <c r="AP246" s="557"/>
      <c r="AQ246" s="557"/>
      <c r="AR246" s="557"/>
      <c r="AS246" s="557"/>
      <c r="AT246" s="557"/>
      <c r="AU246" s="557"/>
      <c r="AV246" s="557"/>
      <c r="AW246" s="557"/>
      <c r="AX246" s="557"/>
      <c r="AY246" s="557"/>
      <c r="AZ246" s="216"/>
      <c r="BA246" s="395"/>
      <c r="BB246" s="161"/>
      <c r="BC246" s="344"/>
      <c r="BD246" s="308"/>
      <c r="BE246" s="308"/>
      <c r="BF246" s="308"/>
      <c r="BG246" s="345"/>
      <c r="BH246" s="353"/>
      <c r="BI246" s="308"/>
      <c r="BJ246" s="308"/>
      <c r="BK246" s="308"/>
      <c r="BL246" s="345"/>
      <c r="BM246" s="353"/>
      <c r="BN246" s="308"/>
      <c r="BO246" s="308"/>
      <c r="BP246" s="308"/>
      <c r="BQ246" s="345"/>
      <c r="BR246" s="353"/>
      <c r="BS246" s="308"/>
      <c r="BT246" s="308"/>
      <c r="BU246" s="308"/>
      <c r="BV246" s="308"/>
      <c r="BW246" s="308"/>
      <c r="BX246" s="308"/>
      <c r="BY246" s="309"/>
      <c r="BZ246" s="309"/>
      <c r="CA246" s="309"/>
      <c r="CB246" s="309"/>
      <c r="CC246" s="309"/>
      <c r="CD246" s="309"/>
      <c r="CE246" s="309"/>
      <c r="CF246" s="309"/>
      <c r="CG246" s="309"/>
      <c r="CH246" s="309"/>
      <c r="CI246" s="309"/>
      <c r="CJ246" s="1498"/>
      <c r="CK246" s="1498"/>
      <c r="CL246" s="1498"/>
      <c r="CM246" s="1498"/>
      <c r="CN246" s="1498"/>
      <c r="CO246" s="1498"/>
      <c r="CP246" s="1498"/>
      <c r="CQ246" s="1498"/>
      <c r="CR246" s="1498"/>
      <c r="CS246" s="1498"/>
      <c r="CT246" s="1498"/>
      <c r="CU246" s="1498"/>
      <c r="CV246" s="1498"/>
      <c r="CW246" s="1498"/>
      <c r="CX246" s="1498"/>
      <c r="CY246" s="1498"/>
      <c r="CZ246" s="1498"/>
    </row>
    <row r="247" s="398" customFormat="true" ht="15" customHeight="true" x14ac:dyDescent="0.2">
      <c r="A247" s="639"/>
      <c r="B247" s="747"/>
      <c r="C247" s="836"/>
      <c r="D247" s="796"/>
      <c r="E247" s="796"/>
      <c r="F247" s="796"/>
      <c r="G247" s="797"/>
      <c r="H247" s="837"/>
      <c r="I247" s="796"/>
      <c r="J247" s="796"/>
      <c r="K247" s="796"/>
      <c r="L247" s="838"/>
      <c r="M247" s="836"/>
      <c r="N247" s="796"/>
      <c r="O247" s="796"/>
      <c r="P247" s="796"/>
      <c r="Q247" s="797"/>
      <c r="R247" s="837"/>
      <c r="S247" s="796"/>
      <c r="T247" s="796"/>
      <c r="U247" s="796"/>
      <c r="V247" s="796"/>
      <c r="W247" s="796"/>
      <c r="X247" s="796"/>
      <c r="Y247" s="796"/>
      <c r="Z247" s="796"/>
      <c r="AA247" s="796"/>
      <c r="AB247" s="796"/>
      <c r="AC247" s="796"/>
      <c r="AD247" s="796"/>
      <c r="AE247" s="796"/>
      <c r="AF247" s="796"/>
      <c r="AG247" s="796"/>
      <c r="AH247" s="796"/>
      <c r="AI247" s="838"/>
      <c r="AJ247" s="557"/>
      <c r="AK247" s="557"/>
      <c r="AL247" s="557"/>
      <c r="AM247" s="557"/>
      <c r="AN247" s="557"/>
      <c r="AO247" s="557"/>
      <c r="AP247" s="557"/>
      <c r="AQ247" s="557"/>
      <c r="AR247" s="557"/>
      <c r="AS247" s="557"/>
      <c r="AT247" s="557"/>
      <c r="AU247" s="557"/>
      <c r="AV247" s="557"/>
      <c r="AW247" s="557"/>
      <c r="AX247" s="557"/>
      <c r="AY247" s="557"/>
      <c r="AZ247" s="216"/>
      <c r="BA247" s="395"/>
      <c r="BB247" s="161"/>
      <c r="BC247" s="344"/>
      <c r="BD247" s="308"/>
      <c r="BE247" s="308"/>
      <c r="BF247" s="308"/>
      <c r="BG247" s="345"/>
      <c r="BH247" s="353"/>
      <c r="BI247" s="308"/>
      <c r="BJ247" s="308"/>
      <c r="BK247" s="308"/>
      <c r="BL247" s="345"/>
      <c r="BM247" s="353"/>
      <c r="BN247" s="308"/>
      <c r="BO247" s="308"/>
      <c r="BP247" s="308"/>
      <c r="BQ247" s="345"/>
      <c r="BR247" s="353"/>
      <c r="BS247" s="308"/>
      <c r="BT247" s="308"/>
      <c r="BU247" s="308"/>
      <c r="BV247" s="308"/>
      <c r="BW247" s="308"/>
      <c r="BX247" s="308"/>
      <c r="BY247" s="309"/>
      <c r="BZ247" s="309"/>
      <c r="CA247" s="309"/>
      <c r="CB247" s="309"/>
      <c r="CC247" s="309"/>
      <c r="CD247" s="309"/>
      <c r="CE247" s="309"/>
      <c r="CF247" s="309"/>
      <c r="CG247" s="309"/>
      <c r="CH247" s="309"/>
      <c r="CI247" s="309"/>
      <c r="CJ247" s="1498"/>
      <c r="CK247" s="1498"/>
      <c r="CL247" s="1498"/>
      <c r="CM247" s="1498"/>
      <c r="CN247" s="1498"/>
      <c r="CO247" s="1498"/>
      <c r="CP247" s="1498"/>
      <c r="CQ247" s="1498"/>
      <c r="CR247" s="1498"/>
      <c r="CS247" s="1498"/>
      <c r="CT247" s="1498"/>
      <c r="CU247" s="1498"/>
      <c r="CV247" s="1498"/>
      <c r="CW247" s="1498"/>
      <c r="CX247" s="1498"/>
      <c r="CY247" s="1498"/>
      <c r="CZ247" s="1498"/>
    </row>
    <row r="248" s="398" customFormat="true" ht="15" customHeight="true" x14ac:dyDescent="0.2">
      <c r="A248" s="641"/>
      <c r="B248" s="760"/>
      <c r="C248" s="960"/>
      <c r="D248" s="849"/>
      <c r="E248" s="849"/>
      <c r="F248" s="849"/>
      <c r="G248" s="850"/>
      <c r="H248" s="961"/>
      <c r="I248" s="849"/>
      <c r="J248" s="849"/>
      <c r="K248" s="849"/>
      <c r="L248" s="962"/>
      <c r="M248" s="960"/>
      <c r="N248" s="849"/>
      <c r="O248" s="849"/>
      <c r="P248" s="849"/>
      <c r="Q248" s="850"/>
      <c r="R248" s="961"/>
      <c r="S248" s="849"/>
      <c r="T248" s="849"/>
      <c r="U248" s="849"/>
      <c r="V248" s="849"/>
      <c r="W248" s="849"/>
      <c r="X248" s="849"/>
      <c r="Y248" s="849"/>
      <c r="Z248" s="849"/>
      <c r="AA248" s="849"/>
      <c r="AB248" s="849"/>
      <c r="AC248" s="849"/>
      <c r="AD248" s="849"/>
      <c r="AE248" s="849"/>
      <c r="AF248" s="849"/>
      <c r="AG248" s="849"/>
      <c r="AH248" s="849"/>
      <c r="AI248" s="962"/>
      <c r="AJ248" s="557"/>
      <c r="AK248" s="557"/>
      <c r="AL248" s="557"/>
      <c r="AM248" s="557"/>
      <c r="AN248" s="557"/>
      <c r="AO248" s="557"/>
      <c r="AP248" s="557"/>
      <c r="AQ248" s="557"/>
      <c r="AR248" s="557"/>
      <c r="AS248" s="557"/>
      <c r="AT248" s="557"/>
      <c r="AU248" s="557"/>
      <c r="AV248" s="557"/>
      <c r="AW248" s="557"/>
      <c r="AX248" s="557"/>
      <c r="AY248" s="557"/>
      <c r="AZ248" s="216"/>
      <c r="BA248" s="395"/>
      <c r="BB248" s="161"/>
      <c r="BC248" s="346"/>
      <c r="BD248" s="347"/>
      <c r="BE248" s="347"/>
      <c r="BF248" s="347"/>
      <c r="BG248" s="348"/>
      <c r="BH248" s="354"/>
      <c r="BI248" s="347"/>
      <c r="BJ248" s="347"/>
      <c r="BK248" s="347"/>
      <c r="BL248" s="348"/>
      <c r="BM248" s="354"/>
      <c r="BN248" s="347"/>
      <c r="BO248" s="347"/>
      <c r="BP248" s="347"/>
      <c r="BQ248" s="348"/>
      <c r="BR248" s="354"/>
      <c r="BS248" s="347"/>
      <c r="BT248" s="347"/>
      <c r="BU248" s="347"/>
      <c r="BV248" s="347"/>
      <c r="BW248" s="347"/>
      <c r="BX248" s="347"/>
      <c r="BY248" s="360"/>
      <c r="BZ248" s="360"/>
      <c r="CA248" s="360"/>
      <c r="CB248" s="360"/>
      <c r="CC248" s="360"/>
      <c r="CD248" s="360"/>
      <c r="CE248" s="360"/>
      <c r="CF248" s="360"/>
      <c r="CG248" s="360"/>
      <c r="CH248" s="360"/>
      <c r="CI248" s="360"/>
      <c r="CJ248" s="1498"/>
      <c r="CK248" s="1498"/>
      <c r="CL248" s="1498"/>
      <c r="CM248" s="1498"/>
      <c r="CN248" s="1498"/>
      <c r="CO248" s="1498"/>
      <c r="CP248" s="1498"/>
      <c r="CQ248" s="1498"/>
      <c r="CR248" s="1498"/>
      <c r="CS248" s="1498"/>
      <c r="CT248" s="1498"/>
      <c r="CU248" s="1498"/>
      <c r="CV248" s="1498"/>
      <c r="CW248" s="1498"/>
      <c r="CX248" s="1498"/>
      <c r="CY248" s="1498"/>
      <c r="CZ248" s="1498"/>
    </row>
    <row r="249" s="398" customFormat="true" ht="250.15" customHeight="true" x14ac:dyDescent="0.2">
      <c r="B249" s="397"/>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6"/>
      <c r="AJ250" s="211"/>
      <c r="AK250" s="211"/>
      <c r="AL250" s="211"/>
      <c r="AM250" s="211"/>
      <c r="AN250" s="211"/>
      <c r="AO250" s="211"/>
      <c r="AP250" s="211"/>
      <c r="AQ250" s="211"/>
      <c r="AR250" s="211"/>
      <c r="AS250" s="211"/>
      <c r="AT250" s="211"/>
      <c r="AU250" s="211"/>
      <c r="AV250" s="211"/>
      <c r="AW250" s="211"/>
      <c r="AX250" s="211"/>
      <c r="AY250" s="211"/>
      <c r="AZ250" s="211"/>
      <c r="BA250" s="391"/>
      <c r="BB250" s="238"/>
      <c r="BC250" s="391"/>
      <c r="BD250" s="391"/>
      <c r="BE250" s="391"/>
      <c r="BF250" s="391"/>
      <c r="BG250" s="391"/>
      <c r="BH250" s="391"/>
      <c r="BI250" s="391"/>
      <c r="BJ250" s="391"/>
      <c r="BK250" s="391"/>
      <c r="BL250" s="391"/>
      <c r="BM250" s="391"/>
      <c r="BN250" s="391"/>
      <c r="BO250" s="391"/>
      <c r="BP250" s="391"/>
      <c r="BQ250" s="391"/>
      <c r="BR250" s="391"/>
      <c r="BS250" s="391"/>
      <c r="BT250" s="391"/>
      <c r="BU250" s="391"/>
      <c r="BV250" s="391"/>
      <c r="BW250" s="391"/>
      <c r="BX250" s="391"/>
      <c r="BY250" s="391"/>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6"/>
      <c r="AJ251" s="211"/>
      <c r="AK251" s="211"/>
      <c r="AL251" s="211"/>
      <c r="AM251" s="211"/>
      <c r="AN251" s="211"/>
      <c r="AO251" s="211"/>
      <c r="AP251" s="211"/>
      <c r="AQ251" s="211"/>
      <c r="AR251" s="211"/>
      <c r="AS251" s="211"/>
      <c r="AT251" s="211"/>
      <c r="AU251" s="211"/>
      <c r="AV251" s="211"/>
      <c r="AW251" s="211"/>
      <c r="AX251" s="211"/>
      <c r="AY251" s="211"/>
      <c r="AZ251" s="211"/>
      <c r="BA251" s="391"/>
      <c r="BB251" s="238"/>
      <c r="BC251" s="391"/>
      <c r="BD251" s="391"/>
      <c r="BE251" s="391"/>
      <c r="BF251" s="391"/>
      <c r="BG251" s="391"/>
      <c r="BH251" s="391"/>
      <c r="BI251" s="391"/>
      <c r="BJ251" s="391"/>
      <c r="BK251" s="391"/>
      <c r="BL251" s="391"/>
      <c r="BM251" s="391"/>
      <c r="BN251" s="391"/>
      <c r="BO251" s="391"/>
      <c r="BP251" s="391"/>
      <c r="BQ251" s="391"/>
      <c r="BR251" s="391"/>
      <c r="BS251" s="391"/>
      <c r="BT251" s="391"/>
      <c r="BU251" s="391"/>
      <c r="BV251" s="391"/>
      <c r="BW251" s="391"/>
      <c r="BX251" s="391"/>
      <c r="BY251" s="391"/>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6"/>
      <c r="AJ252" s="211"/>
      <c r="AK252" s="211"/>
      <c r="AL252" s="211"/>
      <c r="AM252" s="211"/>
      <c r="AN252" s="211"/>
      <c r="AO252" s="211"/>
      <c r="AP252" s="211"/>
      <c r="AQ252" s="211"/>
      <c r="AR252" s="211"/>
      <c r="AS252" s="211"/>
      <c r="AT252" s="211"/>
      <c r="AU252" s="211"/>
      <c r="AV252" s="211"/>
      <c r="AW252" s="211"/>
      <c r="AX252" s="211"/>
      <c r="AY252" s="211"/>
      <c r="AZ252" s="211"/>
      <c r="BA252" s="391"/>
      <c r="BB252" s="238"/>
      <c r="BC252" s="391"/>
      <c r="BD252" s="391"/>
      <c r="BE252" s="391"/>
      <c r="BF252" s="391"/>
      <c r="BG252" s="391"/>
      <c r="BH252" s="391"/>
      <c r="BI252" s="391"/>
      <c r="BJ252" s="391"/>
      <c r="BK252" s="391"/>
      <c r="BL252" s="391"/>
      <c r="BM252" s="391"/>
      <c r="BN252" s="391"/>
      <c r="BO252" s="391"/>
      <c r="BP252" s="391"/>
      <c r="BQ252" s="391"/>
      <c r="BR252" s="391"/>
      <c r="BS252" s="391"/>
      <c r="BT252" s="391"/>
      <c r="BU252" s="391"/>
      <c r="BV252" s="391"/>
      <c r="BW252" s="391"/>
      <c r="BX252" s="391"/>
      <c r="BY252" s="391"/>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6"/>
      <c r="AJ253" s="211"/>
      <c r="AK253" s="211"/>
      <c r="AL253" s="211"/>
      <c r="AM253" s="211"/>
      <c r="AN253" s="211"/>
      <c r="AO253" s="211"/>
      <c r="AP253" s="211"/>
      <c r="AQ253" s="211"/>
      <c r="AR253" s="211"/>
      <c r="AS253" s="211"/>
      <c r="AT253" s="211"/>
      <c r="AU253" s="211"/>
      <c r="AV253" s="211"/>
      <c r="AW253" s="211"/>
      <c r="AX253" s="211"/>
      <c r="AY253" s="211"/>
      <c r="AZ253" s="211"/>
      <c r="BA253" s="391"/>
      <c r="BB253" s="238"/>
      <c r="BC253" s="391"/>
      <c r="BD253" s="391"/>
      <c r="BE253" s="391"/>
      <c r="BF253" s="391"/>
      <c r="BG253" s="391"/>
      <c r="BH253" s="391"/>
      <c r="BI253" s="391"/>
      <c r="BJ253" s="391"/>
      <c r="BK253" s="391"/>
      <c r="BL253" s="391"/>
      <c r="BM253" s="391"/>
      <c r="BN253" s="391"/>
      <c r="BO253" s="391"/>
      <c r="BP253" s="391"/>
      <c r="BQ253" s="391"/>
      <c r="BR253" s="391"/>
      <c r="BS253" s="391"/>
      <c r="BT253" s="391"/>
      <c r="BU253" s="391"/>
      <c r="BV253" s="391"/>
      <c r="BW253" s="391"/>
      <c r="BX253" s="391"/>
      <c r="BY253" s="391"/>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6"/>
      <c r="AJ254" s="211"/>
      <c r="AK254" s="211"/>
      <c r="AL254" s="211"/>
      <c r="AM254" s="211"/>
      <c r="AN254" s="211"/>
      <c r="AO254" s="211"/>
      <c r="AP254" s="211"/>
      <c r="AQ254" s="211"/>
      <c r="AR254" s="211"/>
      <c r="AS254" s="211"/>
      <c r="AT254" s="211"/>
      <c r="AU254" s="211"/>
      <c r="AV254" s="211"/>
      <c r="AW254" s="211"/>
      <c r="AX254" s="211"/>
      <c r="AY254" s="211"/>
      <c r="AZ254" s="211"/>
      <c r="BA254" s="391"/>
      <c r="BB254" s="238"/>
      <c r="BC254" s="391"/>
      <c r="BD254" s="391"/>
      <c r="BE254" s="391"/>
      <c r="BF254" s="391"/>
      <c r="BG254" s="391"/>
      <c r="BH254" s="391"/>
      <c r="BI254" s="391"/>
      <c r="BJ254" s="391"/>
      <c r="BK254" s="391"/>
      <c r="BL254" s="391"/>
      <c r="BM254" s="391"/>
      <c r="BN254" s="391"/>
      <c r="BO254" s="391"/>
      <c r="BP254" s="391"/>
      <c r="BQ254" s="391"/>
      <c r="BR254" s="391"/>
      <c r="BS254" s="391"/>
      <c r="BT254" s="391"/>
      <c r="BU254" s="391"/>
      <c r="BV254" s="391"/>
      <c r="BW254" s="391"/>
      <c r="BX254" s="391"/>
      <c r="BY254" s="391"/>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6"/>
      <c r="AJ255" s="211"/>
      <c r="AK255" s="211"/>
      <c r="AL255" s="211"/>
      <c r="AM255" s="211"/>
      <c r="AN255" s="211"/>
      <c r="AO255" s="211"/>
      <c r="AP255" s="211"/>
      <c r="AQ255" s="211"/>
      <c r="AR255" s="211"/>
      <c r="AS255" s="211"/>
      <c r="AT255" s="211"/>
      <c r="AU255" s="211"/>
      <c r="AV255" s="211"/>
      <c r="AW255" s="211"/>
      <c r="AX255" s="211"/>
      <c r="AY255" s="211"/>
      <c r="AZ255" s="211"/>
      <c r="BA255" s="391"/>
      <c r="BB255" s="238"/>
      <c r="BC255" s="391"/>
      <c r="BD255" s="391"/>
      <c r="BE255" s="391"/>
      <c r="BF255" s="391"/>
      <c r="BG255" s="391"/>
      <c r="BH255" s="391"/>
      <c r="BI255" s="391"/>
      <c r="BJ255" s="391"/>
      <c r="BK255" s="391"/>
      <c r="BL255" s="391"/>
      <c r="BM255" s="391"/>
      <c r="BN255" s="391"/>
      <c r="BO255" s="391"/>
      <c r="BP255" s="391"/>
      <c r="BQ255" s="391"/>
      <c r="BR255" s="391"/>
      <c r="BS255" s="391"/>
      <c r="BT255" s="391"/>
      <c r="BU255" s="391"/>
      <c r="BV255" s="391"/>
      <c r="BW255" s="391"/>
      <c r="BX255" s="391"/>
      <c r="BY255" s="391"/>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6"/>
      <c r="AJ256" s="211"/>
      <c r="AK256" s="211"/>
      <c r="AL256" s="211"/>
      <c r="AM256" s="211"/>
      <c r="AN256" s="211"/>
      <c r="AO256" s="211"/>
      <c r="AP256" s="211"/>
      <c r="AQ256" s="211"/>
      <c r="AR256" s="211"/>
      <c r="AS256" s="211"/>
      <c r="AT256" s="211"/>
      <c r="AU256" s="211"/>
      <c r="AV256" s="211"/>
      <c r="AW256" s="211"/>
      <c r="AX256" s="211"/>
      <c r="AY256" s="211"/>
      <c r="AZ256" s="211"/>
      <c r="BA256" s="391"/>
      <c r="BB256" s="238"/>
      <c r="BC256" s="391"/>
      <c r="BD256" s="391"/>
      <c r="BE256" s="391"/>
      <c r="BF256" s="391"/>
      <c r="BG256" s="391"/>
      <c r="BH256" s="391"/>
      <c r="BI256" s="391"/>
      <c r="BJ256" s="391"/>
      <c r="BK256" s="391"/>
      <c r="BL256" s="391"/>
      <c r="BM256" s="391"/>
      <c r="BN256" s="391"/>
      <c r="BO256" s="391"/>
      <c r="BP256" s="391"/>
      <c r="BQ256" s="391"/>
      <c r="BR256" s="391"/>
      <c r="BS256" s="391"/>
      <c r="BT256" s="391"/>
      <c r="BU256" s="391"/>
      <c r="BV256" s="391"/>
      <c r="BW256" s="391"/>
      <c r="BX256" s="391"/>
      <c r="BY256" s="391"/>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6"/>
      <c r="AJ257" s="211"/>
      <c r="AK257" s="211"/>
      <c r="AL257" s="211"/>
      <c r="AM257" s="211"/>
      <c r="AN257" s="211"/>
      <c r="AO257" s="211"/>
      <c r="AP257" s="211"/>
      <c r="AQ257" s="211"/>
      <c r="AR257" s="211"/>
      <c r="AS257" s="211"/>
      <c r="AT257" s="211"/>
      <c r="AU257" s="211"/>
      <c r="AV257" s="211"/>
      <c r="AW257" s="211"/>
      <c r="AX257" s="211"/>
      <c r="AY257" s="211"/>
      <c r="AZ257" s="211"/>
      <c r="BA257" s="391"/>
      <c r="BB257" s="238"/>
      <c r="BC257" s="391"/>
      <c r="BD257" s="391"/>
      <c r="BE257" s="391"/>
      <c r="BF257" s="391"/>
      <c r="BG257" s="391"/>
      <c r="BH257" s="391"/>
      <c r="BI257" s="391"/>
      <c r="BJ257" s="391"/>
      <c r="BK257" s="391"/>
      <c r="BL257" s="391"/>
      <c r="BM257" s="391"/>
      <c r="BN257" s="391"/>
      <c r="BO257" s="391"/>
      <c r="BP257" s="391"/>
      <c r="BQ257" s="391"/>
      <c r="BR257" s="391"/>
      <c r="BS257" s="391"/>
      <c r="BT257" s="391"/>
      <c r="BU257" s="391"/>
      <c r="BV257" s="391"/>
      <c r="BW257" s="391"/>
      <c r="BX257" s="391"/>
      <c r="BY257" s="391"/>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6"/>
      <c r="AJ258" s="211"/>
      <c r="AK258" s="211"/>
      <c r="AL258" s="211"/>
      <c r="AM258" s="211"/>
      <c r="AN258" s="211"/>
      <c r="AO258" s="211"/>
      <c r="AP258" s="211"/>
      <c r="AQ258" s="211"/>
      <c r="AR258" s="211"/>
      <c r="AS258" s="211"/>
      <c r="AT258" s="211"/>
      <c r="AU258" s="211"/>
      <c r="AV258" s="211"/>
      <c r="AW258" s="211"/>
      <c r="AX258" s="211"/>
      <c r="AY258" s="211"/>
      <c r="AZ258" s="211"/>
      <c r="BA258" s="391"/>
      <c r="BB258" s="238"/>
      <c r="BC258" s="391"/>
      <c r="BD258" s="391"/>
      <c r="BE258" s="391"/>
      <c r="BF258" s="391"/>
      <c r="BG258" s="391"/>
      <c r="BH258" s="391"/>
      <c r="BI258" s="391"/>
      <c r="BJ258" s="391"/>
      <c r="BK258" s="391"/>
      <c r="BL258" s="391"/>
      <c r="BM258" s="391"/>
      <c r="BN258" s="391"/>
      <c r="BO258" s="391"/>
      <c r="BP258" s="391"/>
      <c r="BQ258" s="391"/>
      <c r="BR258" s="391"/>
      <c r="BS258" s="391"/>
      <c r="BT258" s="391"/>
      <c r="BU258" s="391"/>
      <c r="BV258" s="391"/>
      <c r="BW258" s="391"/>
      <c r="BX258" s="391"/>
      <c r="BY258" s="391"/>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398" customFormat="true" ht="15" customHeight="true" x14ac:dyDescent="0.2">
      <c r="B259" s="397"/>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1816" t="s">
        <v>114</v>
      </c>
      <c r="BD259" s="1817"/>
      <c r="BE259" s="1817"/>
      <c r="BF259" s="1817"/>
      <c r="BG259" s="1818"/>
      <c r="BH259" s="1819" t="s">
        <v>38</v>
      </c>
      <c r="BI259" s="1817"/>
      <c r="BJ259" s="1817"/>
      <c r="BK259" s="1817"/>
      <c r="BL259" s="1818"/>
      <c r="BM259" s="1819" t="s">
        <v>37</v>
      </c>
      <c r="BN259" s="1817"/>
      <c r="BO259" s="1817"/>
      <c r="BP259" s="1817"/>
      <c r="BQ259" s="1820"/>
      <c r="BR259" s="1421" t="s">
        <v>138</v>
      </c>
      <c r="BS259" s="1422"/>
      <c r="BT259" s="1422"/>
      <c r="BU259" s="1422"/>
      <c r="BV259" s="1422"/>
      <c r="BW259" s="1422"/>
      <c r="BX259" s="1422"/>
      <c r="BY259" s="1423"/>
      <c r="BZ259" s="312"/>
      <c r="CA259" s="312"/>
      <c r="CB259" s="312"/>
      <c r="CC259" s="312"/>
      <c r="CD259" s="312"/>
      <c r="CE259" s="312"/>
      <c r="CF259" s="312"/>
      <c r="CG259" s="312"/>
      <c r="CH259" s="312"/>
      <c r="CI259" s="312"/>
      <c r="CJ259" s="215"/>
      <c r="CK259" s="215"/>
      <c r="CL259" s="215"/>
      <c r="CM259" s="215"/>
      <c r="CN259" s="215"/>
      <c r="CO259" s="215"/>
      <c r="CP259" s="215"/>
      <c r="CQ259" s="215"/>
      <c r="CR259" s="215"/>
      <c r="CS259" s="215"/>
      <c r="CT259" s="215"/>
      <c r="CU259" s="215"/>
      <c r="CV259" s="215"/>
      <c r="CW259" s="215"/>
      <c r="CX259" s="215"/>
      <c r="CY259" s="215"/>
      <c r="CZ259" s="215"/>
    </row>
    <row r="260" s="398" customFormat="true" ht="24" x14ac:dyDescent="0.2">
      <c r="B260" s="397"/>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1" t="s">
        <v>0</v>
      </c>
      <c r="BD260" s="178" t="s">
        <v>1</v>
      </c>
      <c r="BE260" s="178" t="s">
        <v>2</v>
      </c>
      <c r="BF260" s="178" t="s">
        <v>3</v>
      </c>
      <c r="BG260" s="362" t="s">
        <v>4</v>
      </c>
      <c r="BH260" s="363" t="s">
        <v>0</v>
      </c>
      <c r="BI260" s="178" t="s">
        <v>1</v>
      </c>
      <c r="BJ260" s="178" t="s">
        <v>2</v>
      </c>
      <c r="BK260" s="178" t="s">
        <v>3</v>
      </c>
      <c r="BL260" s="362" t="s">
        <v>4</v>
      </c>
      <c r="BM260" s="363" t="s">
        <v>0</v>
      </c>
      <c r="BN260" s="178" t="s">
        <v>1</v>
      </c>
      <c r="BO260" s="178" t="s">
        <v>2</v>
      </c>
      <c r="BP260" s="178" t="s">
        <v>3</v>
      </c>
      <c r="BQ260" s="362" t="s">
        <v>4</v>
      </c>
      <c r="BR260" s="363" t="s">
        <v>147</v>
      </c>
      <c r="BS260" s="178" t="s">
        <v>272</v>
      </c>
      <c r="BT260" s="178" t="s">
        <v>273</v>
      </c>
      <c r="BU260" s="178" t="s">
        <v>148</v>
      </c>
      <c r="BV260" s="178" t="s">
        <v>149</v>
      </c>
      <c r="BW260" s="178" t="s">
        <v>150</v>
      </c>
      <c r="BX260" s="178" t="s">
        <v>151</v>
      </c>
      <c r="BY260" s="179" t="s">
        <v>274</v>
      </c>
      <c r="BZ260" s="179" t="s">
        <v>153</v>
      </c>
      <c r="CA260" s="179" t="s">
        <v>154</v>
      </c>
      <c r="CB260" s="179" t="s">
        <v>155</v>
      </c>
      <c r="CC260" s="179" t="s">
        <v>156</v>
      </c>
      <c r="CD260" s="179" t="s">
        <v>157</v>
      </c>
      <c r="CE260" s="179" t="s">
        <v>275</v>
      </c>
      <c r="CF260" s="179" t="s">
        <v>159</v>
      </c>
      <c r="CG260" s="179" t="s">
        <v>276</v>
      </c>
      <c r="CH260" s="179" t="s">
        <v>277</v>
      </c>
      <c r="CI260" s="179" t="s">
        <v>278</v>
      </c>
      <c r="CJ260" s="1499"/>
      <c r="CK260" s="1499"/>
      <c r="CL260" s="1499"/>
      <c r="CM260" s="1499"/>
      <c r="CN260" s="1499"/>
      <c r="CO260" s="1499"/>
      <c r="CP260" s="1499"/>
      <c r="CQ260" s="1499"/>
      <c r="CR260" s="1499"/>
      <c r="CS260" s="1499"/>
      <c r="CT260" s="1499"/>
      <c r="CU260" s="1499"/>
      <c r="CV260" s="1499"/>
      <c r="CW260" s="1499"/>
      <c r="CX260" s="1499"/>
      <c r="CY260" s="1499"/>
      <c r="CZ260" s="1499"/>
    </row>
    <row r="261" s="398" customFormat="true" ht="15" customHeight="true" x14ac:dyDescent="0.2">
      <c r="B261" s="397"/>
      <c r="AJ261" s="216"/>
      <c r="AK261" s="216"/>
      <c r="AL261" s="216"/>
      <c r="AM261" s="216"/>
      <c r="AN261" s="216"/>
      <c r="AO261" s="216"/>
      <c r="AP261" s="216"/>
      <c r="AQ261" s="216"/>
      <c r="AR261" s="216"/>
      <c r="AS261" s="216"/>
      <c r="AT261" s="216"/>
      <c r="AU261" s="216"/>
      <c r="AV261" s="216"/>
      <c r="AW261" s="216"/>
      <c r="AX261" s="216"/>
      <c r="AY261" s="216"/>
      <c r="AZ261" s="216"/>
      <c r="BA261" s="1821" t="s">
        <v>73</v>
      </c>
      <c r="BB261" s="293" t="s">
        <v>49</v>
      </c>
      <c r="BC261" s="1049" t="s">
        <v>35</v>
      </c>
      <c r="BD261" s="1068" t="s">
        <v>35</v>
      </c>
      <c r="BE261" s="1068" t="s">
        <v>35</v>
      </c>
      <c r="BF261" s="1068" t="s">
        <v>35</v>
      </c>
      <c r="BG261" s="1088" t="s">
        <v>35</v>
      </c>
      <c r="BH261" s="1108" t="s">
        <v>35</v>
      </c>
      <c r="BI261" s="1068" t="s">
        <v>35</v>
      </c>
      <c r="BJ261" s="1068" t="s">
        <v>35</v>
      </c>
      <c r="BK261" s="1068" t="s">
        <v>35</v>
      </c>
      <c r="BL261" s="1088" t="s">
        <v>35</v>
      </c>
      <c r="BM261" s="1108" t="s">
        <v>35</v>
      </c>
      <c r="BN261" s="1068" t="s">
        <v>35</v>
      </c>
      <c r="BO261" s="1068" t="s">
        <v>35</v>
      </c>
      <c r="BP261" s="1068" t="s">
        <v>35</v>
      </c>
      <c r="BQ261" s="1088" t="s">
        <v>35</v>
      </c>
      <c r="BR261" s="1108" t="s">
        <v>35</v>
      </c>
      <c r="BS261" s="1068" t="s">
        <v>35</v>
      </c>
      <c r="BT261" s="1068" t="s">
        <v>35</v>
      </c>
      <c r="BU261" s="1068" t="s">
        <v>35</v>
      </c>
      <c r="BV261" s="1068" t="s">
        <v>35</v>
      </c>
      <c r="BW261" s="1068" t="s">
        <v>35</v>
      </c>
      <c r="BX261" s="1068" t="s">
        <v>35</v>
      </c>
      <c r="BY261" s="1126" t="s">
        <v>35</v>
      </c>
      <c r="BZ261" s="1126" t="s">
        <v>35</v>
      </c>
      <c r="CA261" s="1126" t="s">
        <v>35</v>
      </c>
      <c r="CB261" s="1126" t="s">
        <v>35</v>
      </c>
      <c r="CC261" s="1126" t="s">
        <v>35</v>
      </c>
      <c r="CD261" s="1126" t="s">
        <v>35</v>
      </c>
      <c r="CE261" s="1126" t="s">
        <v>35</v>
      </c>
      <c r="CF261" s="1126" t="s">
        <v>35</v>
      </c>
      <c r="CG261" s="1126" t="s">
        <v>35</v>
      </c>
      <c r="CH261" s="1126" t="s">
        <v>35</v>
      </c>
      <c r="CI261" s="1126" t="s">
        <v>35</v>
      </c>
      <c r="CJ261" s="1500"/>
      <c r="CK261" s="1500"/>
      <c r="CL261" s="1500"/>
      <c r="CM261" s="1500"/>
      <c r="CN261" s="1500"/>
      <c r="CO261" s="1500"/>
      <c r="CP261" s="1500"/>
      <c r="CQ261" s="1500"/>
      <c r="CR261" s="1500"/>
      <c r="CS261" s="1500"/>
      <c r="CT261" s="1500"/>
      <c r="CU261" s="1500"/>
      <c r="CV261" s="1500"/>
      <c r="CW261" s="1500"/>
      <c r="CX261" s="1500"/>
      <c r="CY261" s="1500"/>
      <c r="CZ261" s="1500"/>
    </row>
    <row r="262" s="398" customFormat="true" ht="15" customHeight="true" x14ac:dyDescent="0.2">
      <c r="B262" s="397"/>
      <c r="AJ262" s="216"/>
      <c r="AK262" s="216"/>
      <c r="AL262" s="216"/>
      <c r="AM262" s="216"/>
      <c r="AN262" s="216"/>
      <c r="AO262" s="216"/>
      <c r="AP262" s="216"/>
      <c r="AQ262" s="216"/>
      <c r="AR262" s="216"/>
      <c r="AS262" s="216"/>
      <c r="AT262" s="216"/>
      <c r="AU262" s="216"/>
      <c r="AV262" s="216"/>
      <c r="AW262" s="216"/>
      <c r="AX262" s="216"/>
      <c r="AY262" s="216"/>
      <c r="AZ262" s="216"/>
      <c r="BA262" s="1822"/>
      <c r="BB262" s="294" t="s">
        <v>48</v>
      </c>
      <c r="BC262" s="1050" t="s">
        <v>35</v>
      </c>
      <c r="BD262" s="1069" t="s">
        <v>35</v>
      </c>
      <c r="BE262" s="1069" t="s">
        <v>35</v>
      </c>
      <c r="BF262" s="1069" t="s">
        <v>35</v>
      </c>
      <c r="BG262" s="1089" t="s">
        <v>35</v>
      </c>
      <c r="BH262" s="1109" t="s">
        <v>35</v>
      </c>
      <c r="BI262" s="1069" t="s">
        <v>35</v>
      </c>
      <c r="BJ262" s="1069" t="s">
        <v>35</v>
      </c>
      <c r="BK262" s="1069" t="s">
        <v>35</v>
      </c>
      <c r="BL262" s="1089" t="s">
        <v>35</v>
      </c>
      <c r="BM262" s="1109" t="s">
        <v>35</v>
      </c>
      <c r="BN262" s="1069" t="s">
        <v>35</v>
      </c>
      <c r="BO262" s="1069" t="s">
        <v>35</v>
      </c>
      <c r="BP262" s="1069" t="s">
        <v>35</v>
      </c>
      <c r="BQ262" s="1089" t="s">
        <v>35</v>
      </c>
      <c r="BR262" s="1109" t="s">
        <v>35</v>
      </c>
      <c r="BS262" s="1069" t="s">
        <v>35</v>
      </c>
      <c r="BT262" s="1069" t="s">
        <v>35</v>
      </c>
      <c r="BU262" s="1069" t="s">
        <v>35</v>
      </c>
      <c r="BV262" s="1069" t="s">
        <v>35</v>
      </c>
      <c r="BW262" s="1069" t="s">
        <v>35</v>
      </c>
      <c r="BX262" s="1069" t="s">
        <v>35</v>
      </c>
      <c r="BY262" s="1127" t="s">
        <v>35</v>
      </c>
      <c r="BZ262" s="1127" t="s">
        <v>35</v>
      </c>
      <c r="CA262" s="1127" t="s">
        <v>35</v>
      </c>
      <c r="CB262" s="1127" t="s">
        <v>35</v>
      </c>
      <c r="CC262" s="1127" t="s">
        <v>35</v>
      </c>
      <c r="CD262" s="1127" t="s">
        <v>35</v>
      </c>
      <c r="CE262" s="1127" t="s">
        <v>35</v>
      </c>
      <c r="CF262" s="1127" t="s">
        <v>35</v>
      </c>
      <c r="CG262" s="1127" t="s">
        <v>35</v>
      </c>
      <c r="CH262" s="1127" t="s">
        <v>35</v>
      </c>
      <c r="CI262" s="1127" t="s">
        <v>35</v>
      </c>
      <c r="CJ262" s="1501"/>
      <c r="CK262" s="1501"/>
      <c r="CL262" s="1501"/>
      <c r="CM262" s="1501"/>
      <c r="CN262" s="1501"/>
      <c r="CO262" s="1501"/>
      <c r="CP262" s="1501"/>
      <c r="CQ262" s="1501"/>
      <c r="CR262" s="1501"/>
      <c r="CS262" s="1501"/>
      <c r="CT262" s="1501"/>
      <c r="CU262" s="1501"/>
      <c r="CV262" s="1501"/>
      <c r="CW262" s="1501"/>
      <c r="CX262" s="1501"/>
      <c r="CY262" s="1501"/>
      <c r="CZ262" s="1501"/>
    </row>
    <row r="263" s="398" customFormat="true" ht="15" customHeight="true" x14ac:dyDescent="0.2">
      <c r="B263" s="397"/>
      <c r="AJ263" s="216"/>
      <c r="AK263" s="216"/>
      <c r="AL263" s="216"/>
      <c r="AM263" s="216"/>
      <c r="AN263" s="216"/>
      <c r="AO263" s="216"/>
      <c r="AP263" s="216"/>
      <c r="AQ263" s="216"/>
      <c r="AR263" s="216"/>
      <c r="AS263" s="216"/>
      <c r="AT263" s="216"/>
      <c r="AU263" s="216"/>
      <c r="AV263" s="216"/>
      <c r="AW263" s="216"/>
      <c r="AX263" s="216"/>
      <c r="AY263" s="216"/>
      <c r="AZ263" s="216"/>
      <c r="BA263" s="1822"/>
      <c r="BB263" s="294" t="s">
        <v>112</v>
      </c>
      <c r="BC263" s="1050" t="s">
        <v>35</v>
      </c>
      <c r="BD263" s="1069" t="s">
        <v>35</v>
      </c>
      <c r="BE263" s="1069" t="s">
        <v>35</v>
      </c>
      <c r="BF263" s="1069" t="s">
        <v>35</v>
      </c>
      <c r="BG263" s="1089" t="s">
        <v>35</v>
      </c>
      <c r="BH263" s="1109" t="s">
        <v>35</v>
      </c>
      <c r="BI263" s="1069" t="s">
        <v>35</v>
      </c>
      <c r="BJ263" s="1069" t="s">
        <v>35</v>
      </c>
      <c r="BK263" s="1069" t="s">
        <v>35</v>
      </c>
      <c r="BL263" s="1089" t="s">
        <v>35</v>
      </c>
      <c r="BM263" s="1109" t="s">
        <v>35</v>
      </c>
      <c r="BN263" s="1069" t="s">
        <v>35</v>
      </c>
      <c r="BO263" s="1069" t="s">
        <v>35</v>
      </c>
      <c r="BP263" s="1069" t="s">
        <v>35</v>
      </c>
      <c r="BQ263" s="1089" t="s">
        <v>35</v>
      </c>
      <c r="BR263" s="1109" t="s">
        <v>35</v>
      </c>
      <c r="BS263" s="1069" t="s">
        <v>35</v>
      </c>
      <c r="BT263" s="1069" t="s">
        <v>35</v>
      </c>
      <c r="BU263" s="1069" t="s">
        <v>35</v>
      </c>
      <c r="BV263" s="1069" t="s">
        <v>35</v>
      </c>
      <c r="BW263" s="1069" t="s">
        <v>35</v>
      </c>
      <c r="BX263" s="1069" t="s">
        <v>35</v>
      </c>
      <c r="BY263" s="1127" t="s">
        <v>35</v>
      </c>
      <c r="BZ263" s="1127" t="s">
        <v>35</v>
      </c>
      <c r="CA263" s="1127" t="s">
        <v>35</v>
      </c>
      <c r="CB263" s="1127" t="s">
        <v>35</v>
      </c>
      <c r="CC263" s="1127" t="s">
        <v>35</v>
      </c>
      <c r="CD263" s="1127" t="s">
        <v>35</v>
      </c>
      <c r="CE263" s="1127" t="s">
        <v>35</v>
      </c>
      <c r="CF263" s="1127" t="s">
        <v>35</v>
      </c>
      <c r="CG263" s="1127" t="s">
        <v>35</v>
      </c>
      <c r="CH263" s="1127" t="s">
        <v>35</v>
      </c>
      <c r="CI263" s="1127" t="s">
        <v>35</v>
      </c>
      <c r="CJ263" s="1501"/>
      <c r="CK263" s="1501"/>
      <c r="CL263" s="1501"/>
      <c r="CM263" s="1501"/>
      <c r="CN263" s="1501"/>
      <c r="CO263" s="1501"/>
      <c r="CP263" s="1501"/>
      <c r="CQ263" s="1501"/>
      <c r="CR263" s="1501"/>
      <c r="CS263" s="1501"/>
      <c r="CT263" s="1501"/>
      <c r="CU263" s="1501"/>
      <c r="CV263" s="1501"/>
      <c r="CW263" s="1501"/>
      <c r="CX263" s="1501"/>
      <c r="CY263" s="1501"/>
      <c r="CZ263" s="1501"/>
    </row>
    <row r="264" s="398" customFormat="true" ht="15" customHeight="true" x14ac:dyDescent="0.2">
      <c r="B264" s="397"/>
      <c r="AJ264" s="216"/>
      <c r="AK264" s="216"/>
      <c r="AL264" s="216"/>
      <c r="AM264" s="216"/>
      <c r="AN264" s="216"/>
      <c r="AO264" s="216"/>
      <c r="AP264" s="216"/>
      <c r="AQ264" s="216"/>
      <c r="AR264" s="216"/>
      <c r="AS264" s="216"/>
      <c r="AT264" s="216"/>
      <c r="AU264" s="216"/>
      <c r="AV264" s="216"/>
      <c r="AW264" s="216"/>
      <c r="AX264" s="216"/>
      <c r="AY264" s="216"/>
      <c r="AZ264" s="216"/>
      <c r="BA264" s="1822" t="s">
        <v>74</v>
      </c>
      <c r="BB264" s="294" t="s">
        <v>88</v>
      </c>
      <c r="BC264" s="1050" t="s">
        <v>35</v>
      </c>
      <c r="BD264" s="1069" t="s">
        <v>35</v>
      </c>
      <c r="BE264" s="1069" t="s">
        <v>35</v>
      </c>
      <c r="BF264" s="1069" t="s">
        <v>35</v>
      </c>
      <c r="BG264" s="1089" t="s">
        <v>35</v>
      </c>
      <c r="BH264" s="1109" t="s">
        <v>35</v>
      </c>
      <c r="BI264" s="1069" t="s">
        <v>35</v>
      </c>
      <c r="BJ264" s="1069" t="s">
        <v>35</v>
      </c>
      <c r="BK264" s="1069" t="s">
        <v>35</v>
      </c>
      <c r="BL264" s="1089" t="s">
        <v>35</v>
      </c>
      <c r="BM264" s="1109" t="s">
        <v>35</v>
      </c>
      <c r="BN264" s="1069" t="s">
        <v>35</v>
      </c>
      <c r="BO264" s="1069" t="s">
        <v>35</v>
      </c>
      <c r="BP264" s="1069" t="s">
        <v>35</v>
      </c>
      <c r="BQ264" s="1089" t="s">
        <v>35</v>
      </c>
      <c r="BR264" s="1109" t="s">
        <v>35</v>
      </c>
      <c r="BS264" s="1069" t="s">
        <v>35</v>
      </c>
      <c r="BT264" s="1069" t="s">
        <v>35</v>
      </c>
      <c r="BU264" s="1069" t="s">
        <v>35</v>
      </c>
      <c r="BV264" s="1069" t="s">
        <v>35</v>
      </c>
      <c r="BW264" s="1069" t="s">
        <v>35</v>
      </c>
      <c r="BX264" s="1069" t="s">
        <v>35</v>
      </c>
      <c r="BY264" s="1127" t="s">
        <v>35</v>
      </c>
      <c r="BZ264" s="1127" t="s">
        <v>35</v>
      </c>
      <c r="CA264" s="1127" t="s">
        <v>35</v>
      </c>
      <c r="CB264" s="1127" t="s">
        <v>35</v>
      </c>
      <c r="CC264" s="1127" t="s">
        <v>35</v>
      </c>
      <c r="CD264" s="1127" t="s">
        <v>35</v>
      </c>
      <c r="CE264" s="1127" t="s">
        <v>35</v>
      </c>
      <c r="CF264" s="1127" t="s">
        <v>35</v>
      </c>
      <c r="CG264" s="1127" t="s">
        <v>35</v>
      </c>
      <c r="CH264" s="1127" t="s">
        <v>35</v>
      </c>
      <c r="CI264" s="1127" t="s">
        <v>35</v>
      </c>
      <c r="CJ264" s="1501"/>
      <c r="CK264" s="1501"/>
      <c r="CL264" s="1501"/>
      <c r="CM264" s="1501"/>
      <c r="CN264" s="1501"/>
      <c r="CO264" s="1501"/>
      <c r="CP264" s="1501"/>
      <c r="CQ264" s="1501"/>
      <c r="CR264" s="1501"/>
      <c r="CS264" s="1501"/>
      <c r="CT264" s="1501"/>
      <c r="CU264" s="1501"/>
      <c r="CV264" s="1501"/>
      <c r="CW264" s="1501"/>
      <c r="CX264" s="1501"/>
      <c r="CY264" s="1501"/>
      <c r="CZ264" s="1501"/>
    </row>
    <row r="265" s="398" customFormat="true" ht="15" customHeight="true" x14ac:dyDescent="0.2">
      <c r="B265" s="397"/>
      <c r="AJ265" s="216"/>
      <c r="AK265" s="216"/>
      <c r="AL265" s="216"/>
      <c r="AM265" s="216"/>
      <c r="AN265" s="216"/>
      <c r="AO265" s="216"/>
      <c r="AP265" s="216"/>
      <c r="AQ265" s="216"/>
      <c r="AR265" s="216"/>
      <c r="AS265" s="216"/>
      <c r="AT265" s="216"/>
      <c r="AU265" s="216"/>
      <c r="AV265" s="216"/>
      <c r="AW265" s="216"/>
      <c r="AX265" s="216"/>
      <c r="AY265" s="216"/>
      <c r="AZ265" s="216"/>
      <c r="BA265" s="1822"/>
      <c r="BB265" s="294" t="s">
        <v>89</v>
      </c>
      <c r="BC265" s="1050" t="s">
        <v>35</v>
      </c>
      <c r="BD265" s="1069" t="s">
        <v>35</v>
      </c>
      <c r="BE265" s="1069" t="s">
        <v>35</v>
      </c>
      <c r="BF265" s="1069" t="s">
        <v>35</v>
      </c>
      <c r="BG265" s="1089" t="s">
        <v>35</v>
      </c>
      <c r="BH265" s="1109" t="s">
        <v>35</v>
      </c>
      <c r="BI265" s="1069" t="s">
        <v>35</v>
      </c>
      <c r="BJ265" s="1069" t="s">
        <v>35</v>
      </c>
      <c r="BK265" s="1069" t="s">
        <v>35</v>
      </c>
      <c r="BL265" s="1089" t="s">
        <v>35</v>
      </c>
      <c r="BM265" s="1109" t="s">
        <v>35</v>
      </c>
      <c r="BN265" s="1069" t="s">
        <v>35</v>
      </c>
      <c r="BO265" s="1069" t="s">
        <v>35</v>
      </c>
      <c r="BP265" s="1069" t="s">
        <v>35</v>
      </c>
      <c r="BQ265" s="1089" t="s">
        <v>35</v>
      </c>
      <c r="BR265" s="1109" t="s">
        <v>35</v>
      </c>
      <c r="BS265" s="1069" t="s">
        <v>35</v>
      </c>
      <c r="BT265" s="1069" t="s">
        <v>35</v>
      </c>
      <c r="BU265" s="1069" t="s">
        <v>35</v>
      </c>
      <c r="BV265" s="1069" t="s">
        <v>35</v>
      </c>
      <c r="BW265" s="1069" t="s">
        <v>35</v>
      </c>
      <c r="BX265" s="1069" t="s">
        <v>35</v>
      </c>
      <c r="BY265" s="1127" t="s">
        <v>35</v>
      </c>
      <c r="BZ265" s="1127" t="s">
        <v>35</v>
      </c>
      <c r="CA265" s="1127" t="s">
        <v>35</v>
      </c>
      <c r="CB265" s="1127" t="s">
        <v>35</v>
      </c>
      <c r="CC265" s="1127" t="s">
        <v>35</v>
      </c>
      <c r="CD265" s="1127" t="s">
        <v>35</v>
      </c>
      <c r="CE265" s="1127" t="s">
        <v>35</v>
      </c>
      <c r="CF265" s="1127" t="s">
        <v>35</v>
      </c>
      <c r="CG265" s="1127" t="s">
        <v>35</v>
      </c>
      <c r="CH265" s="1127" t="s">
        <v>35</v>
      </c>
      <c r="CI265" s="1127" t="s">
        <v>35</v>
      </c>
      <c r="CJ265" s="1501"/>
      <c r="CK265" s="1501"/>
      <c r="CL265" s="1501"/>
      <c r="CM265" s="1501"/>
      <c r="CN265" s="1501"/>
      <c r="CO265" s="1501"/>
      <c r="CP265" s="1501"/>
      <c r="CQ265" s="1501"/>
      <c r="CR265" s="1501"/>
      <c r="CS265" s="1501"/>
      <c r="CT265" s="1501"/>
      <c r="CU265" s="1501"/>
      <c r="CV265" s="1501"/>
      <c r="CW265" s="1501"/>
      <c r="CX265" s="1501"/>
      <c r="CY265" s="1501"/>
      <c r="CZ265" s="1501"/>
    </row>
    <row r="266" s="398" customFormat="true" ht="15" customHeight="true" x14ac:dyDescent="0.2">
      <c r="B266" s="397"/>
      <c r="AJ266" s="216"/>
      <c r="AK266" s="216"/>
      <c r="AL266" s="216"/>
      <c r="AM266" s="216"/>
      <c r="AN266" s="216"/>
      <c r="AO266" s="216"/>
      <c r="AP266" s="216"/>
      <c r="AQ266" s="216"/>
      <c r="AR266" s="216"/>
      <c r="AS266" s="216"/>
      <c r="AT266" s="216"/>
      <c r="AU266" s="216"/>
      <c r="AV266" s="216"/>
      <c r="AW266" s="216"/>
      <c r="AX266" s="216"/>
      <c r="AY266" s="216"/>
      <c r="AZ266" s="216"/>
      <c r="BA266" s="1822"/>
      <c r="BB266" s="294" t="s">
        <v>90</v>
      </c>
      <c r="BC266" s="1050" t="s">
        <v>35</v>
      </c>
      <c r="BD266" s="1069" t="s">
        <v>35</v>
      </c>
      <c r="BE266" s="1069" t="s">
        <v>35</v>
      </c>
      <c r="BF266" s="1069" t="s">
        <v>35</v>
      </c>
      <c r="BG266" s="1089" t="s">
        <v>35</v>
      </c>
      <c r="BH266" s="1109" t="s">
        <v>35</v>
      </c>
      <c r="BI266" s="1069" t="s">
        <v>35</v>
      </c>
      <c r="BJ266" s="1069" t="s">
        <v>35</v>
      </c>
      <c r="BK266" s="1069" t="s">
        <v>35</v>
      </c>
      <c r="BL266" s="1089" t="s">
        <v>35</v>
      </c>
      <c r="BM266" s="1109" t="s">
        <v>35</v>
      </c>
      <c r="BN266" s="1069" t="s">
        <v>35</v>
      </c>
      <c r="BO266" s="1069" t="s">
        <v>35</v>
      </c>
      <c r="BP266" s="1069" t="s">
        <v>35</v>
      </c>
      <c r="BQ266" s="1089" t="s">
        <v>35</v>
      </c>
      <c r="BR266" s="1109" t="s">
        <v>35</v>
      </c>
      <c r="BS266" s="1069" t="s">
        <v>35</v>
      </c>
      <c r="BT266" s="1069" t="s">
        <v>35</v>
      </c>
      <c r="BU266" s="1069" t="s">
        <v>35</v>
      </c>
      <c r="BV266" s="1069" t="s">
        <v>35</v>
      </c>
      <c r="BW266" s="1069" t="s">
        <v>35</v>
      </c>
      <c r="BX266" s="1069" t="s">
        <v>35</v>
      </c>
      <c r="BY266" s="1127" t="s">
        <v>35</v>
      </c>
      <c r="BZ266" s="1127" t="s">
        <v>35</v>
      </c>
      <c r="CA266" s="1127" t="s">
        <v>35</v>
      </c>
      <c r="CB266" s="1127" t="s">
        <v>35</v>
      </c>
      <c r="CC266" s="1127" t="s">
        <v>35</v>
      </c>
      <c r="CD266" s="1127" t="s">
        <v>35</v>
      </c>
      <c r="CE266" s="1127" t="s">
        <v>35</v>
      </c>
      <c r="CF266" s="1127" t="s">
        <v>35</v>
      </c>
      <c r="CG266" s="1127" t="s">
        <v>35</v>
      </c>
      <c r="CH266" s="1127" t="s">
        <v>35</v>
      </c>
      <c r="CI266" s="1127" t="s">
        <v>35</v>
      </c>
      <c r="CJ266" s="1501"/>
      <c r="CK266" s="1501"/>
      <c r="CL266" s="1501"/>
      <c r="CM266" s="1501"/>
      <c r="CN266" s="1501"/>
      <c r="CO266" s="1501"/>
      <c r="CP266" s="1501"/>
      <c r="CQ266" s="1501"/>
      <c r="CR266" s="1501"/>
      <c r="CS266" s="1501"/>
      <c r="CT266" s="1501"/>
      <c r="CU266" s="1501"/>
      <c r="CV266" s="1501"/>
      <c r="CW266" s="1501"/>
      <c r="CX266" s="1501"/>
      <c r="CY266" s="1501"/>
      <c r="CZ266" s="1501"/>
    </row>
    <row r="267" s="398" customFormat="true" ht="15" customHeight="true" x14ac:dyDescent="0.2">
      <c r="B267" s="397"/>
      <c r="AJ267" s="216"/>
      <c r="AK267" s="216"/>
      <c r="AL267" s="216"/>
      <c r="AM267" s="216"/>
      <c r="AN267" s="216"/>
      <c r="AO267" s="216"/>
      <c r="AP267" s="216"/>
      <c r="AQ267" s="216"/>
      <c r="AR267" s="216"/>
      <c r="AS267" s="216"/>
      <c r="AT267" s="216"/>
      <c r="AU267" s="216"/>
      <c r="AV267" s="216"/>
      <c r="AW267" s="216"/>
      <c r="AX267" s="216"/>
      <c r="AY267" s="216"/>
      <c r="AZ267" s="216"/>
      <c r="BA267" s="1822"/>
      <c r="BB267" s="294" t="s">
        <v>112</v>
      </c>
      <c r="BC267" s="1050" t="s">
        <v>35</v>
      </c>
      <c r="BD267" s="1069" t="s">
        <v>35</v>
      </c>
      <c r="BE267" s="1069" t="s">
        <v>35</v>
      </c>
      <c r="BF267" s="1069" t="s">
        <v>35</v>
      </c>
      <c r="BG267" s="1089" t="s">
        <v>35</v>
      </c>
      <c r="BH267" s="1109" t="s">
        <v>35</v>
      </c>
      <c r="BI267" s="1069" t="s">
        <v>35</v>
      </c>
      <c r="BJ267" s="1069" t="s">
        <v>35</v>
      </c>
      <c r="BK267" s="1069" t="s">
        <v>35</v>
      </c>
      <c r="BL267" s="1089" t="s">
        <v>35</v>
      </c>
      <c r="BM267" s="1109" t="s">
        <v>35</v>
      </c>
      <c r="BN267" s="1069" t="s">
        <v>35</v>
      </c>
      <c r="BO267" s="1069" t="s">
        <v>35</v>
      </c>
      <c r="BP267" s="1069" t="s">
        <v>35</v>
      </c>
      <c r="BQ267" s="1089" t="s">
        <v>35</v>
      </c>
      <c r="BR267" s="1109" t="s">
        <v>35</v>
      </c>
      <c r="BS267" s="1069" t="s">
        <v>35</v>
      </c>
      <c r="BT267" s="1069" t="s">
        <v>35</v>
      </c>
      <c r="BU267" s="1069" t="s">
        <v>35</v>
      </c>
      <c r="BV267" s="1069" t="s">
        <v>35</v>
      </c>
      <c r="BW267" s="1069" t="s">
        <v>35</v>
      </c>
      <c r="BX267" s="1069" t="s">
        <v>35</v>
      </c>
      <c r="BY267" s="1127" t="s">
        <v>35</v>
      </c>
      <c r="BZ267" s="1127" t="s">
        <v>35</v>
      </c>
      <c r="CA267" s="1127" t="s">
        <v>35</v>
      </c>
      <c r="CB267" s="1127" t="s">
        <v>35</v>
      </c>
      <c r="CC267" s="1127" t="s">
        <v>35</v>
      </c>
      <c r="CD267" s="1127" t="s">
        <v>35</v>
      </c>
      <c r="CE267" s="1127" t="s">
        <v>35</v>
      </c>
      <c r="CF267" s="1127" t="s">
        <v>35</v>
      </c>
      <c r="CG267" s="1127" t="s">
        <v>35</v>
      </c>
      <c r="CH267" s="1127" t="s">
        <v>35</v>
      </c>
      <c r="CI267" s="1127" t="s">
        <v>35</v>
      </c>
      <c r="CJ267" s="1501"/>
      <c r="CK267" s="1501"/>
      <c r="CL267" s="1501"/>
      <c r="CM267" s="1501"/>
      <c r="CN267" s="1501"/>
      <c r="CO267" s="1501"/>
      <c r="CP267" s="1501"/>
      <c r="CQ267" s="1501"/>
      <c r="CR267" s="1501"/>
      <c r="CS267" s="1501"/>
      <c r="CT267" s="1501"/>
      <c r="CU267" s="1501"/>
      <c r="CV267" s="1501"/>
      <c r="CW267" s="1501"/>
      <c r="CX267" s="1501"/>
      <c r="CY267" s="1501"/>
      <c r="CZ267" s="1501"/>
    </row>
    <row r="268" s="398" customFormat="true" ht="15" customHeight="true" x14ac:dyDescent="0.2">
      <c r="B268" s="397"/>
      <c r="AJ268" s="216"/>
      <c r="AK268" s="216"/>
      <c r="AL268" s="216"/>
      <c r="AM268" s="216"/>
      <c r="AN268" s="216"/>
      <c r="AO268" s="216"/>
      <c r="AP268" s="216"/>
      <c r="AQ268" s="216"/>
      <c r="AR268" s="216"/>
      <c r="AS268" s="216"/>
      <c r="AT268" s="216"/>
      <c r="AU268" s="216"/>
      <c r="AV268" s="216"/>
      <c r="AW268" s="216"/>
      <c r="AX268" s="216"/>
      <c r="AY268" s="216"/>
      <c r="AZ268" s="216"/>
      <c r="BA268" s="1822" t="s">
        <v>115</v>
      </c>
      <c r="BB268" s="294" t="s">
        <v>88</v>
      </c>
      <c r="BC268" s="1050" t="s">
        <v>35</v>
      </c>
      <c r="BD268" s="1069" t="s">
        <v>35</v>
      </c>
      <c r="BE268" s="1069" t="s">
        <v>35</v>
      </c>
      <c r="BF268" s="1069" t="s">
        <v>35</v>
      </c>
      <c r="BG268" s="1089" t="s">
        <v>35</v>
      </c>
      <c r="BH268" s="1109" t="s">
        <v>35</v>
      </c>
      <c r="BI268" s="1069" t="s">
        <v>35</v>
      </c>
      <c r="BJ268" s="1069" t="s">
        <v>35</v>
      </c>
      <c r="BK268" s="1069" t="s">
        <v>35</v>
      </c>
      <c r="BL268" s="1089" t="s">
        <v>35</v>
      </c>
      <c r="BM268" s="1109" t="s">
        <v>35</v>
      </c>
      <c r="BN268" s="1069" t="s">
        <v>35</v>
      </c>
      <c r="BO268" s="1069" t="s">
        <v>35</v>
      </c>
      <c r="BP268" s="1069" t="s">
        <v>35</v>
      </c>
      <c r="BQ268" s="1089" t="s">
        <v>35</v>
      </c>
      <c r="BR268" s="1109" t="s">
        <v>35</v>
      </c>
      <c r="BS268" s="1069" t="s">
        <v>35</v>
      </c>
      <c r="BT268" s="1069" t="s">
        <v>35</v>
      </c>
      <c r="BU268" s="1069" t="s">
        <v>35</v>
      </c>
      <c r="BV268" s="1069" t="s">
        <v>35</v>
      </c>
      <c r="BW268" s="1069" t="s">
        <v>35</v>
      </c>
      <c r="BX268" s="1069" t="s">
        <v>35</v>
      </c>
      <c r="BY268" s="1127" t="s">
        <v>35</v>
      </c>
      <c r="BZ268" s="1127" t="s">
        <v>35</v>
      </c>
      <c r="CA268" s="1127" t="s">
        <v>35</v>
      </c>
      <c r="CB268" s="1127" t="s">
        <v>35</v>
      </c>
      <c r="CC268" s="1127" t="s">
        <v>35</v>
      </c>
      <c r="CD268" s="1127" t="s">
        <v>35</v>
      </c>
      <c r="CE268" s="1127" t="s">
        <v>35</v>
      </c>
      <c r="CF268" s="1127" t="s">
        <v>35</v>
      </c>
      <c r="CG268" s="1127" t="s">
        <v>35</v>
      </c>
      <c r="CH268" s="1127" t="s">
        <v>35</v>
      </c>
      <c r="CI268" s="1127" t="s">
        <v>35</v>
      </c>
      <c r="CJ268" s="1501"/>
      <c r="CK268" s="1501"/>
      <c r="CL268" s="1501"/>
      <c r="CM268" s="1501"/>
      <c r="CN268" s="1501"/>
      <c r="CO268" s="1501"/>
      <c r="CP268" s="1501"/>
      <c r="CQ268" s="1501"/>
      <c r="CR268" s="1501"/>
      <c r="CS268" s="1501"/>
      <c r="CT268" s="1501"/>
      <c r="CU268" s="1501"/>
      <c r="CV268" s="1501"/>
      <c r="CW268" s="1501"/>
      <c r="CX268" s="1501"/>
      <c r="CY268" s="1501"/>
      <c r="CZ268" s="1501"/>
    </row>
    <row r="269" s="398" customFormat="true" ht="15" customHeight="true" x14ac:dyDescent="0.2">
      <c r="B269" s="397"/>
      <c r="AJ269" s="216"/>
      <c r="AK269" s="216"/>
      <c r="AL269" s="216"/>
      <c r="AM269" s="216"/>
      <c r="AN269" s="216"/>
      <c r="AO269" s="216"/>
      <c r="AP269" s="216"/>
      <c r="AQ269" s="216"/>
      <c r="AR269" s="216"/>
      <c r="AS269" s="216"/>
      <c r="AT269" s="216"/>
      <c r="AU269" s="216"/>
      <c r="AV269" s="216"/>
      <c r="AW269" s="216"/>
      <c r="AX269" s="216"/>
      <c r="AY269" s="216"/>
      <c r="AZ269" s="216"/>
      <c r="BA269" s="1822"/>
      <c r="BB269" s="294" t="s">
        <v>89</v>
      </c>
      <c r="BC269" s="1050" t="s">
        <v>35</v>
      </c>
      <c r="BD269" s="1069" t="s">
        <v>35</v>
      </c>
      <c r="BE269" s="1069" t="s">
        <v>35</v>
      </c>
      <c r="BF269" s="1069" t="s">
        <v>35</v>
      </c>
      <c r="BG269" s="1089" t="s">
        <v>35</v>
      </c>
      <c r="BH269" s="1109" t="s">
        <v>35</v>
      </c>
      <c r="BI269" s="1069" t="s">
        <v>35</v>
      </c>
      <c r="BJ269" s="1069" t="s">
        <v>35</v>
      </c>
      <c r="BK269" s="1069" t="s">
        <v>35</v>
      </c>
      <c r="BL269" s="1089" t="s">
        <v>35</v>
      </c>
      <c r="BM269" s="1109" t="s">
        <v>35</v>
      </c>
      <c r="BN269" s="1069" t="s">
        <v>35</v>
      </c>
      <c r="BO269" s="1069" t="s">
        <v>35</v>
      </c>
      <c r="BP269" s="1069" t="s">
        <v>35</v>
      </c>
      <c r="BQ269" s="1089" t="s">
        <v>35</v>
      </c>
      <c r="BR269" s="1109" t="s">
        <v>35</v>
      </c>
      <c r="BS269" s="1069" t="s">
        <v>35</v>
      </c>
      <c r="BT269" s="1069" t="s">
        <v>35</v>
      </c>
      <c r="BU269" s="1069" t="s">
        <v>35</v>
      </c>
      <c r="BV269" s="1069" t="s">
        <v>35</v>
      </c>
      <c r="BW269" s="1069" t="s">
        <v>35</v>
      </c>
      <c r="BX269" s="1069" t="s">
        <v>35</v>
      </c>
      <c r="BY269" s="1127" t="s">
        <v>35</v>
      </c>
      <c r="BZ269" s="1127" t="s">
        <v>35</v>
      </c>
      <c r="CA269" s="1127" t="s">
        <v>35</v>
      </c>
      <c r="CB269" s="1127" t="s">
        <v>35</v>
      </c>
      <c r="CC269" s="1127" t="s">
        <v>35</v>
      </c>
      <c r="CD269" s="1127" t="s">
        <v>35</v>
      </c>
      <c r="CE269" s="1127" t="s">
        <v>35</v>
      </c>
      <c r="CF269" s="1127" t="s">
        <v>35</v>
      </c>
      <c r="CG269" s="1127" t="s">
        <v>35</v>
      </c>
      <c r="CH269" s="1127" t="s">
        <v>35</v>
      </c>
      <c r="CI269" s="1127" t="s">
        <v>35</v>
      </c>
      <c r="CJ269" s="1501"/>
      <c r="CK269" s="1501"/>
      <c r="CL269" s="1501"/>
      <c r="CM269" s="1501"/>
      <c r="CN269" s="1501"/>
      <c r="CO269" s="1501"/>
      <c r="CP269" s="1501"/>
      <c r="CQ269" s="1501"/>
      <c r="CR269" s="1501"/>
      <c r="CS269" s="1501"/>
      <c r="CT269" s="1501"/>
      <c r="CU269" s="1501"/>
      <c r="CV269" s="1501"/>
      <c r="CW269" s="1501"/>
      <c r="CX269" s="1501"/>
      <c r="CY269" s="1501"/>
      <c r="CZ269" s="1501"/>
    </row>
    <row r="270" s="398" customFormat="true" ht="15" customHeight="true" x14ac:dyDescent="0.2">
      <c r="B270" s="397"/>
      <c r="AJ270" s="216"/>
      <c r="AK270" s="216"/>
      <c r="AL270" s="216"/>
      <c r="AM270" s="216"/>
      <c r="AN270" s="216"/>
      <c r="AO270" s="216"/>
      <c r="AP270" s="216"/>
      <c r="AQ270" s="216"/>
      <c r="AR270" s="216"/>
      <c r="AS270" s="216"/>
      <c r="AT270" s="216"/>
      <c r="AU270" s="216"/>
      <c r="AV270" s="216"/>
      <c r="AW270" s="216"/>
      <c r="AX270" s="216"/>
      <c r="AY270" s="216"/>
      <c r="AZ270" s="216"/>
      <c r="BA270" s="1822"/>
      <c r="BB270" s="294" t="s">
        <v>90</v>
      </c>
      <c r="BC270" s="1050" t="s">
        <v>35</v>
      </c>
      <c r="BD270" s="1069" t="s">
        <v>35</v>
      </c>
      <c r="BE270" s="1069" t="s">
        <v>35</v>
      </c>
      <c r="BF270" s="1069" t="s">
        <v>35</v>
      </c>
      <c r="BG270" s="1089" t="s">
        <v>35</v>
      </c>
      <c r="BH270" s="1109" t="s">
        <v>35</v>
      </c>
      <c r="BI270" s="1069" t="s">
        <v>35</v>
      </c>
      <c r="BJ270" s="1069" t="s">
        <v>35</v>
      </c>
      <c r="BK270" s="1069" t="s">
        <v>35</v>
      </c>
      <c r="BL270" s="1089" t="s">
        <v>35</v>
      </c>
      <c r="BM270" s="1109" t="s">
        <v>35</v>
      </c>
      <c r="BN270" s="1069" t="s">
        <v>35</v>
      </c>
      <c r="BO270" s="1069" t="s">
        <v>35</v>
      </c>
      <c r="BP270" s="1069" t="s">
        <v>35</v>
      </c>
      <c r="BQ270" s="1089" t="s">
        <v>35</v>
      </c>
      <c r="BR270" s="1109" t="s">
        <v>35</v>
      </c>
      <c r="BS270" s="1069" t="s">
        <v>35</v>
      </c>
      <c r="BT270" s="1069" t="s">
        <v>35</v>
      </c>
      <c r="BU270" s="1069" t="s">
        <v>35</v>
      </c>
      <c r="BV270" s="1069" t="s">
        <v>35</v>
      </c>
      <c r="BW270" s="1069" t="s">
        <v>35</v>
      </c>
      <c r="BX270" s="1069" t="s">
        <v>35</v>
      </c>
      <c r="BY270" s="1127" t="s">
        <v>35</v>
      </c>
      <c r="BZ270" s="1127" t="s">
        <v>35</v>
      </c>
      <c r="CA270" s="1127" t="s">
        <v>35</v>
      </c>
      <c r="CB270" s="1127" t="s">
        <v>35</v>
      </c>
      <c r="CC270" s="1127" t="s">
        <v>35</v>
      </c>
      <c r="CD270" s="1127" t="s">
        <v>35</v>
      </c>
      <c r="CE270" s="1127" t="s">
        <v>35</v>
      </c>
      <c r="CF270" s="1127" t="s">
        <v>35</v>
      </c>
      <c r="CG270" s="1127" t="s">
        <v>35</v>
      </c>
      <c r="CH270" s="1127" t="s">
        <v>35</v>
      </c>
      <c r="CI270" s="1127" t="s">
        <v>35</v>
      </c>
      <c r="CJ270" s="1501"/>
      <c r="CK270" s="1501"/>
      <c r="CL270" s="1501"/>
      <c r="CM270" s="1501"/>
      <c r="CN270" s="1501"/>
      <c r="CO270" s="1501"/>
      <c r="CP270" s="1501"/>
      <c r="CQ270" s="1501"/>
      <c r="CR270" s="1501"/>
      <c r="CS270" s="1501"/>
      <c r="CT270" s="1501"/>
      <c r="CU270" s="1501"/>
      <c r="CV270" s="1501"/>
      <c r="CW270" s="1501"/>
      <c r="CX270" s="1501"/>
      <c r="CY270" s="1501"/>
      <c r="CZ270" s="1501"/>
    </row>
    <row r="271" s="398" customFormat="true" ht="15" customHeight="true" x14ac:dyDescent="0.2">
      <c r="B271" s="397"/>
      <c r="AJ271" s="216"/>
      <c r="AK271" s="216"/>
      <c r="AL271" s="216"/>
      <c r="AM271" s="216"/>
      <c r="AN271" s="216"/>
      <c r="AO271" s="216"/>
      <c r="AP271" s="216"/>
      <c r="AQ271" s="216"/>
      <c r="AR271" s="216"/>
      <c r="AS271" s="216"/>
      <c r="AT271" s="216"/>
      <c r="AU271" s="216"/>
      <c r="AV271" s="216"/>
      <c r="AW271" s="216"/>
      <c r="AX271" s="216"/>
      <c r="AY271" s="216"/>
      <c r="AZ271" s="216"/>
      <c r="BA271" s="1822" t="s">
        <v>75</v>
      </c>
      <c r="BB271" s="294" t="s">
        <v>49</v>
      </c>
      <c r="BC271" s="1050" t="s">
        <v>35</v>
      </c>
      <c r="BD271" s="1070" t="s">
        <v>35</v>
      </c>
      <c r="BE271" s="1070" t="s">
        <v>35</v>
      </c>
      <c r="BF271" s="1070" t="s">
        <v>35</v>
      </c>
      <c r="BG271" s="1090" t="s">
        <v>35</v>
      </c>
      <c r="BH271" s="1050" t="s">
        <v>35</v>
      </c>
      <c r="BI271" s="1070" t="s">
        <v>35</v>
      </c>
      <c r="BJ271" s="1070" t="s">
        <v>35</v>
      </c>
      <c r="BK271" s="1070" t="s">
        <v>35</v>
      </c>
      <c r="BL271" s="1090" t="s">
        <v>35</v>
      </c>
      <c r="BM271" s="1050" t="s">
        <v>35</v>
      </c>
      <c r="BN271" s="1070" t="s">
        <v>35</v>
      </c>
      <c r="BO271" s="1070" t="s">
        <v>35</v>
      </c>
      <c r="BP271" s="1070" t="s">
        <v>35</v>
      </c>
      <c r="BQ271" s="1090" t="s">
        <v>35</v>
      </c>
      <c r="BR271" s="1050" t="s">
        <v>35</v>
      </c>
      <c r="BS271" s="1070" t="s">
        <v>35</v>
      </c>
      <c r="BT271" s="1070" t="s">
        <v>35</v>
      </c>
      <c r="BU271" s="1070" t="s">
        <v>35</v>
      </c>
      <c r="BV271" s="1070" t="s">
        <v>35</v>
      </c>
      <c r="BW271" s="1070" t="s">
        <v>35</v>
      </c>
      <c r="BX271" s="1070" t="s">
        <v>35</v>
      </c>
      <c r="BY271" s="1128" t="s">
        <v>35</v>
      </c>
      <c r="BZ271" s="1128" t="s">
        <v>35</v>
      </c>
      <c r="CA271" s="1128" t="s">
        <v>35</v>
      </c>
      <c r="CB271" s="1128" t="s">
        <v>35</v>
      </c>
      <c r="CC271" s="1128" t="s">
        <v>35</v>
      </c>
      <c r="CD271" s="1128" t="s">
        <v>35</v>
      </c>
      <c r="CE271" s="1128" t="s">
        <v>35</v>
      </c>
      <c r="CF271" s="1128" t="s">
        <v>35</v>
      </c>
      <c r="CG271" s="1128" t="s">
        <v>35</v>
      </c>
      <c r="CH271" s="1128" t="s">
        <v>35</v>
      </c>
      <c r="CI271" s="1128" t="s">
        <v>35</v>
      </c>
      <c r="CJ271" s="1502"/>
      <c r="CK271" s="1502"/>
      <c r="CL271" s="1502"/>
      <c r="CM271" s="1502"/>
      <c r="CN271" s="1502"/>
      <c r="CO271" s="1502"/>
      <c r="CP271" s="1502"/>
      <c r="CQ271" s="1502"/>
      <c r="CR271" s="1502"/>
      <c r="CS271" s="1502"/>
      <c r="CT271" s="1502"/>
      <c r="CU271" s="1502"/>
      <c r="CV271" s="1502"/>
      <c r="CW271" s="1502"/>
      <c r="CX271" s="1502"/>
      <c r="CY271" s="1502"/>
      <c r="CZ271" s="1502"/>
    </row>
    <row r="272" s="398" customFormat="true" ht="15" customHeight="true" x14ac:dyDescent="0.2">
      <c r="B272" s="397"/>
      <c r="AJ272" s="216"/>
      <c r="AK272" s="216"/>
      <c r="AL272" s="216"/>
      <c r="AM272" s="216"/>
      <c r="AN272" s="216"/>
      <c r="AO272" s="216"/>
      <c r="AP272" s="216"/>
      <c r="AQ272" s="216"/>
      <c r="AR272" s="216"/>
      <c r="AS272" s="216"/>
      <c r="AT272" s="216"/>
      <c r="AU272" s="216"/>
      <c r="AV272" s="216"/>
      <c r="AW272" s="216"/>
      <c r="AX272" s="216"/>
      <c r="AY272" s="216"/>
      <c r="AZ272" s="216"/>
      <c r="BA272" s="1822"/>
      <c r="BB272" s="294" t="s">
        <v>48</v>
      </c>
      <c r="BC272" s="1050" t="s">
        <v>35</v>
      </c>
      <c r="BD272" s="1070" t="s">
        <v>35</v>
      </c>
      <c r="BE272" s="1070" t="s">
        <v>35</v>
      </c>
      <c r="BF272" s="1070" t="s">
        <v>35</v>
      </c>
      <c r="BG272" s="1090" t="s">
        <v>35</v>
      </c>
      <c r="BH272" s="1050" t="s">
        <v>35</v>
      </c>
      <c r="BI272" s="1070" t="s">
        <v>35</v>
      </c>
      <c r="BJ272" s="1070" t="s">
        <v>35</v>
      </c>
      <c r="BK272" s="1070" t="s">
        <v>35</v>
      </c>
      <c r="BL272" s="1090" t="s">
        <v>35</v>
      </c>
      <c r="BM272" s="1050" t="s">
        <v>35</v>
      </c>
      <c r="BN272" s="1070" t="s">
        <v>35</v>
      </c>
      <c r="BO272" s="1070" t="s">
        <v>35</v>
      </c>
      <c r="BP272" s="1070" t="s">
        <v>35</v>
      </c>
      <c r="BQ272" s="1090" t="s">
        <v>35</v>
      </c>
      <c r="BR272" s="1050" t="s">
        <v>35</v>
      </c>
      <c r="BS272" s="1070" t="s">
        <v>35</v>
      </c>
      <c r="BT272" s="1070" t="s">
        <v>35</v>
      </c>
      <c r="BU272" s="1070" t="s">
        <v>35</v>
      </c>
      <c r="BV272" s="1070" t="s">
        <v>35</v>
      </c>
      <c r="BW272" s="1070" t="s">
        <v>35</v>
      </c>
      <c r="BX272" s="1070" t="s">
        <v>35</v>
      </c>
      <c r="BY272" s="1128" t="s">
        <v>35</v>
      </c>
      <c r="BZ272" s="1128" t="s">
        <v>35</v>
      </c>
      <c r="CA272" s="1128" t="s">
        <v>35</v>
      </c>
      <c r="CB272" s="1128" t="s">
        <v>35</v>
      </c>
      <c r="CC272" s="1128" t="s">
        <v>35</v>
      </c>
      <c r="CD272" s="1128" t="s">
        <v>35</v>
      </c>
      <c r="CE272" s="1128" t="s">
        <v>35</v>
      </c>
      <c r="CF272" s="1128" t="s">
        <v>35</v>
      </c>
      <c r="CG272" s="1128" t="s">
        <v>35</v>
      </c>
      <c r="CH272" s="1128" t="s">
        <v>35</v>
      </c>
      <c r="CI272" s="1128" t="s">
        <v>35</v>
      </c>
      <c r="CJ272" s="1502"/>
      <c r="CK272" s="1502"/>
      <c r="CL272" s="1502"/>
      <c r="CM272" s="1502"/>
      <c r="CN272" s="1502"/>
      <c r="CO272" s="1502"/>
      <c r="CP272" s="1502"/>
      <c r="CQ272" s="1502"/>
      <c r="CR272" s="1502"/>
      <c r="CS272" s="1502"/>
      <c r="CT272" s="1502"/>
      <c r="CU272" s="1502"/>
      <c r="CV272" s="1502"/>
      <c r="CW272" s="1502"/>
      <c r="CX272" s="1502"/>
      <c r="CY272" s="1502"/>
      <c r="CZ272" s="1502"/>
    </row>
    <row r="273" s="398" customFormat="true" ht="15" customHeight="true" x14ac:dyDescent="0.2">
      <c r="B273" s="397"/>
      <c r="AJ273" s="216"/>
      <c r="AK273" s="216"/>
      <c r="AL273" s="216"/>
      <c r="AM273" s="216"/>
      <c r="AN273" s="216"/>
      <c r="AO273" s="216"/>
      <c r="AP273" s="216"/>
      <c r="AQ273" s="216"/>
      <c r="AR273" s="216"/>
      <c r="AS273" s="216"/>
      <c r="AT273" s="216"/>
      <c r="AU273" s="216"/>
      <c r="AV273" s="216"/>
      <c r="AW273" s="216"/>
      <c r="AX273" s="216"/>
      <c r="AY273" s="216"/>
      <c r="AZ273" s="216"/>
      <c r="BA273" s="1822"/>
      <c r="BB273" s="294" t="s">
        <v>112</v>
      </c>
      <c r="BC273" s="1050" t="s">
        <v>35</v>
      </c>
      <c r="BD273" s="1070" t="s">
        <v>35</v>
      </c>
      <c r="BE273" s="1070" t="s">
        <v>35</v>
      </c>
      <c r="BF273" s="1070" t="s">
        <v>35</v>
      </c>
      <c r="BG273" s="1090" t="s">
        <v>35</v>
      </c>
      <c r="BH273" s="1050" t="s">
        <v>35</v>
      </c>
      <c r="BI273" s="1070" t="s">
        <v>35</v>
      </c>
      <c r="BJ273" s="1070" t="s">
        <v>35</v>
      </c>
      <c r="BK273" s="1070" t="s">
        <v>35</v>
      </c>
      <c r="BL273" s="1090" t="s">
        <v>35</v>
      </c>
      <c r="BM273" s="1050" t="s">
        <v>35</v>
      </c>
      <c r="BN273" s="1070" t="s">
        <v>35</v>
      </c>
      <c r="BO273" s="1070" t="s">
        <v>35</v>
      </c>
      <c r="BP273" s="1070" t="s">
        <v>35</v>
      </c>
      <c r="BQ273" s="1090" t="s">
        <v>35</v>
      </c>
      <c r="BR273" s="1050" t="s">
        <v>35</v>
      </c>
      <c r="BS273" s="1070" t="s">
        <v>35</v>
      </c>
      <c r="BT273" s="1070" t="s">
        <v>35</v>
      </c>
      <c r="BU273" s="1070" t="s">
        <v>35</v>
      </c>
      <c r="BV273" s="1070" t="s">
        <v>35</v>
      </c>
      <c r="BW273" s="1070" t="s">
        <v>35</v>
      </c>
      <c r="BX273" s="1070" t="s">
        <v>35</v>
      </c>
      <c r="BY273" s="1128" t="s">
        <v>35</v>
      </c>
      <c r="BZ273" s="1128" t="s">
        <v>35</v>
      </c>
      <c r="CA273" s="1128" t="s">
        <v>35</v>
      </c>
      <c r="CB273" s="1128" t="s">
        <v>35</v>
      </c>
      <c r="CC273" s="1128" t="s">
        <v>35</v>
      </c>
      <c r="CD273" s="1128" t="s">
        <v>35</v>
      </c>
      <c r="CE273" s="1128" t="s">
        <v>35</v>
      </c>
      <c r="CF273" s="1128" t="s">
        <v>35</v>
      </c>
      <c r="CG273" s="1128" t="s">
        <v>35</v>
      </c>
      <c r="CH273" s="1128" t="s">
        <v>35</v>
      </c>
      <c r="CI273" s="1128" t="s">
        <v>35</v>
      </c>
      <c r="CJ273" s="1502"/>
      <c r="CK273" s="1502"/>
      <c r="CL273" s="1502"/>
      <c r="CM273" s="1502"/>
      <c r="CN273" s="1502"/>
      <c r="CO273" s="1502"/>
      <c r="CP273" s="1502"/>
      <c r="CQ273" s="1502"/>
      <c r="CR273" s="1502"/>
      <c r="CS273" s="1502"/>
      <c r="CT273" s="1502"/>
      <c r="CU273" s="1502"/>
      <c r="CV273" s="1502"/>
      <c r="CW273" s="1502"/>
      <c r="CX273" s="1502"/>
      <c r="CY273" s="1502"/>
      <c r="CZ273" s="1502"/>
    </row>
    <row r="274" s="398" customFormat="true" ht="15" customHeight="true" x14ac:dyDescent="0.2">
      <c r="B274" s="397"/>
      <c r="AJ274" s="216"/>
      <c r="AK274" s="216"/>
      <c r="AL274" s="216"/>
      <c r="AM274" s="216"/>
      <c r="AN274" s="216"/>
      <c r="AO274" s="216"/>
      <c r="AP274" s="216"/>
      <c r="AQ274" s="216"/>
      <c r="AR274" s="216"/>
      <c r="AS274" s="216"/>
      <c r="AT274" s="216"/>
      <c r="AU274" s="216"/>
      <c r="AV274" s="216"/>
      <c r="AW274" s="216"/>
      <c r="AX274" s="216"/>
      <c r="AY274" s="216"/>
      <c r="AZ274" s="216"/>
      <c r="BA274" s="1822" t="s">
        <v>76</v>
      </c>
      <c r="BB274" s="294" t="s">
        <v>49</v>
      </c>
      <c r="BC274" s="1050" t="s">
        <v>35</v>
      </c>
      <c r="BD274" s="1069" t="s">
        <v>35</v>
      </c>
      <c r="BE274" s="1069" t="s">
        <v>35</v>
      </c>
      <c r="BF274" s="1069" t="s">
        <v>35</v>
      </c>
      <c r="BG274" s="1089" t="s">
        <v>35</v>
      </c>
      <c r="BH274" s="1109" t="s">
        <v>35</v>
      </c>
      <c r="BI274" s="1069" t="s">
        <v>35</v>
      </c>
      <c r="BJ274" s="1069" t="s">
        <v>35</v>
      </c>
      <c r="BK274" s="1069" t="s">
        <v>35</v>
      </c>
      <c r="BL274" s="1089" t="s">
        <v>35</v>
      </c>
      <c r="BM274" s="1109" t="s">
        <v>35</v>
      </c>
      <c r="BN274" s="1069" t="s">
        <v>35</v>
      </c>
      <c r="BO274" s="1069" t="s">
        <v>35</v>
      </c>
      <c r="BP274" s="1069" t="s">
        <v>35</v>
      </c>
      <c r="BQ274" s="1089" t="s">
        <v>35</v>
      </c>
      <c r="BR274" s="1109" t="s">
        <v>35</v>
      </c>
      <c r="BS274" s="1069" t="s">
        <v>35</v>
      </c>
      <c r="BT274" s="1069" t="s">
        <v>35</v>
      </c>
      <c r="BU274" s="1069" t="s">
        <v>35</v>
      </c>
      <c r="BV274" s="1069" t="s">
        <v>35</v>
      </c>
      <c r="BW274" s="1069" t="s">
        <v>35</v>
      </c>
      <c r="BX274" s="1069" t="s">
        <v>35</v>
      </c>
      <c r="BY274" s="1127" t="s">
        <v>35</v>
      </c>
      <c r="BZ274" s="1127" t="s">
        <v>35</v>
      </c>
      <c r="CA274" s="1127" t="s">
        <v>35</v>
      </c>
      <c r="CB274" s="1127" t="s">
        <v>35</v>
      </c>
      <c r="CC274" s="1127" t="s">
        <v>35</v>
      </c>
      <c r="CD274" s="1127" t="s">
        <v>35</v>
      </c>
      <c r="CE274" s="1127" t="s">
        <v>35</v>
      </c>
      <c r="CF274" s="1127" t="s">
        <v>35</v>
      </c>
      <c r="CG274" s="1127" t="s">
        <v>35</v>
      </c>
      <c r="CH274" s="1127" t="s">
        <v>35</v>
      </c>
      <c r="CI274" s="1127" t="s">
        <v>35</v>
      </c>
      <c r="CJ274" s="1501"/>
      <c r="CK274" s="1501"/>
      <c r="CL274" s="1501"/>
      <c r="CM274" s="1501"/>
      <c r="CN274" s="1501"/>
      <c r="CO274" s="1501"/>
      <c r="CP274" s="1501"/>
      <c r="CQ274" s="1501"/>
      <c r="CR274" s="1501"/>
      <c r="CS274" s="1501"/>
      <c r="CT274" s="1501"/>
      <c r="CU274" s="1501"/>
      <c r="CV274" s="1501"/>
      <c r="CW274" s="1501"/>
      <c r="CX274" s="1501"/>
      <c r="CY274" s="1501"/>
      <c r="CZ274" s="1501"/>
    </row>
    <row r="275" s="398" customFormat="true" ht="15" customHeight="true" x14ac:dyDescent="0.2">
      <c r="B275" s="397"/>
      <c r="AJ275" s="216"/>
      <c r="AK275" s="216"/>
      <c r="AL275" s="216"/>
      <c r="AM275" s="216"/>
      <c r="AN275" s="216"/>
      <c r="AO275" s="216"/>
      <c r="AP275" s="216"/>
      <c r="AQ275" s="216"/>
      <c r="AR275" s="216"/>
      <c r="AS275" s="216"/>
      <c r="AT275" s="216"/>
      <c r="AU275" s="216"/>
      <c r="AV275" s="216"/>
      <c r="AW275" s="216"/>
      <c r="AX275" s="216"/>
      <c r="AY275" s="216"/>
      <c r="AZ275" s="216"/>
      <c r="BA275" s="1822"/>
      <c r="BB275" s="294" t="s">
        <v>48</v>
      </c>
      <c r="BC275" s="1050" t="s">
        <v>35</v>
      </c>
      <c r="BD275" s="1069" t="s">
        <v>35</v>
      </c>
      <c r="BE275" s="1069" t="s">
        <v>35</v>
      </c>
      <c r="BF275" s="1069" t="s">
        <v>35</v>
      </c>
      <c r="BG275" s="1089" t="s">
        <v>35</v>
      </c>
      <c r="BH275" s="1109" t="s">
        <v>35</v>
      </c>
      <c r="BI275" s="1069" t="s">
        <v>35</v>
      </c>
      <c r="BJ275" s="1069" t="s">
        <v>35</v>
      </c>
      <c r="BK275" s="1069" t="s">
        <v>35</v>
      </c>
      <c r="BL275" s="1089" t="s">
        <v>35</v>
      </c>
      <c r="BM275" s="1109" t="s">
        <v>35</v>
      </c>
      <c r="BN275" s="1069" t="s">
        <v>35</v>
      </c>
      <c r="BO275" s="1069" t="s">
        <v>35</v>
      </c>
      <c r="BP275" s="1069" t="s">
        <v>35</v>
      </c>
      <c r="BQ275" s="1089" t="s">
        <v>35</v>
      </c>
      <c r="BR275" s="1109" t="s">
        <v>35</v>
      </c>
      <c r="BS275" s="1069" t="s">
        <v>35</v>
      </c>
      <c r="BT275" s="1069" t="s">
        <v>35</v>
      </c>
      <c r="BU275" s="1069" t="s">
        <v>35</v>
      </c>
      <c r="BV275" s="1069" t="s">
        <v>35</v>
      </c>
      <c r="BW275" s="1069" t="s">
        <v>35</v>
      </c>
      <c r="BX275" s="1069" t="s">
        <v>35</v>
      </c>
      <c r="BY275" s="1127" t="s">
        <v>35</v>
      </c>
      <c r="BZ275" s="1127" t="s">
        <v>35</v>
      </c>
      <c r="CA275" s="1127" t="s">
        <v>35</v>
      </c>
      <c r="CB275" s="1127" t="s">
        <v>35</v>
      </c>
      <c r="CC275" s="1127" t="s">
        <v>35</v>
      </c>
      <c r="CD275" s="1127" t="s">
        <v>35</v>
      </c>
      <c r="CE275" s="1127" t="s">
        <v>35</v>
      </c>
      <c r="CF275" s="1127" t="s">
        <v>35</v>
      </c>
      <c r="CG275" s="1127" t="s">
        <v>35</v>
      </c>
      <c r="CH275" s="1127" t="s">
        <v>35</v>
      </c>
      <c r="CI275" s="1127" t="s">
        <v>35</v>
      </c>
      <c r="CJ275" s="1501"/>
      <c r="CK275" s="1501"/>
      <c r="CL275" s="1501"/>
      <c r="CM275" s="1501"/>
      <c r="CN275" s="1501"/>
      <c r="CO275" s="1501"/>
      <c r="CP275" s="1501"/>
      <c r="CQ275" s="1501"/>
      <c r="CR275" s="1501"/>
      <c r="CS275" s="1501"/>
      <c r="CT275" s="1501"/>
      <c r="CU275" s="1501"/>
      <c r="CV275" s="1501"/>
      <c r="CW275" s="1501"/>
      <c r="CX275" s="1501"/>
      <c r="CY275" s="1501"/>
      <c r="CZ275" s="1501"/>
    </row>
    <row r="276" s="398" customFormat="true" ht="15" customHeight="true" x14ac:dyDescent="0.2">
      <c r="B276" s="397"/>
      <c r="AJ276" s="216"/>
      <c r="AK276" s="216"/>
      <c r="AL276" s="216"/>
      <c r="AM276" s="216"/>
      <c r="AN276" s="216"/>
      <c r="AO276" s="216"/>
      <c r="AP276" s="216"/>
      <c r="AQ276" s="216"/>
      <c r="AR276" s="216"/>
      <c r="AS276" s="216"/>
      <c r="AT276" s="216"/>
      <c r="AU276" s="216"/>
      <c r="AV276" s="216"/>
      <c r="AW276" s="216"/>
      <c r="AX276" s="216"/>
      <c r="AY276" s="216"/>
      <c r="AZ276" s="216"/>
      <c r="BA276" s="1822"/>
      <c r="BB276" s="294" t="s">
        <v>113</v>
      </c>
      <c r="BC276" s="1050" t="s">
        <v>35</v>
      </c>
      <c r="BD276" s="1069" t="s">
        <v>35</v>
      </c>
      <c r="BE276" s="1069" t="s">
        <v>35</v>
      </c>
      <c r="BF276" s="1069" t="s">
        <v>35</v>
      </c>
      <c r="BG276" s="1089" t="s">
        <v>35</v>
      </c>
      <c r="BH276" s="1109" t="s">
        <v>35</v>
      </c>
      <c r="BI276" s="1069" t="s">
        <v>35</v>
      </c>
      <c r="BJ276" s="1069" t="s">
        <v>35</v>
      </c>
      <c r="BK276" s="1069" t="s">
        <v>35</v>
      </c>
      <c r="BL276" s="1089" t="s">
        <v>35</v>
      </c>
      <c r="BM276" s="1109" t="s">
        <v>35</v>
      </c>
      <c r="BN276" s="1069" t="s">
        <v>35</v>
      </c>
      <c r="BO276" s="1069" t="s">
        <v>35</v>
      </c>
      <c r="BP276" s="1069" t="s">
        <v>35</v>
      </c>
      <c r="BQ276" s="1089" t="s">
        <v>35</v>
      </c>
      <c r="BR276" s="1109" t="s">
        <v>35</v>
      </c>
      <c r="BS276" s="1069" t="s">
        <v>35</v>
      </c>
      <c r="BT276" s="1069" t="s">
        <v>35</v>
      </c>
      <c r="BU276" s="1069" t="s">
        <v>35</v>
      </c>
      <c r="BV276" s="1069" t="s">
        <v>35</v>
      </c>
      <c r="BW276" s="1069" t="s">
        <v>35</v>
      </c>
      <c r="BX276" s="1069" t="s">
        <v>35</v>
      </c>
      <c r="BY276" s="1127" t="s">
        <v>35</v>
      </c>
      <c r="BZ276" s="1127" t="s">
        <v>35</v>
      </c>
      <c r="CA276" s="1127" t="s">
        <v>35</v>
      </c>
      <c r="CB276" s="1127" t="s">
        <v>35</v>
      </c>
      <c r="CC276" s="1127" t="s">
        <v>35</v>
      </c>
      <c r="CD276" s="1127" t="s">
        <v>35</v>
      </c>
      <c r="CE276" s="1127" t="s">
        <v>35</v>
      </c>
      <c r="CF276" s="1127" t="s">
        <v>35</v>
      </c>
      <c r="CG276" s="1127" t="s">
        <v>35</v>
      </c>
      <c r="CH276" s="1127" t="s">
        <v>35</v>
      </c>
      <c r="CI276" s="1127" t="s">
        <v>35</v>
      </c>
      <c r="CJ276" s="1501"/>
      <c r="CK276" s="1501"/>
      <c r="CL276" s="1501"/>
      <c r="CM276" s="1501"/>
      <c r="CN276" s="1501"/>
      <c r="CO276" s="1501"/>
      <c r="CP276" s="1501"/>
      <c r="CQ276" s="1501"/>
      <c r="CR276" s="1501"/>
      <c r="CS276" s="1501"/>
      <c r="CT276" s="1501"/>
      <c r="CU276" s="1501"/>
      <c r="CV276" s="1501"/>
      <c r="CW276" s="1501"/>
      <c r="CX276" s="1501"/>
      <c r="CY276" s="1501"/>
      <c r="CZ276" s="1501"/>
    </row>
    <row r="277" s="398" customFormat="true" ht="15" customHeight="true" x14ac:dyDescent="0.2">
      <c r="B277" s="397"/>
      <c r="AJ277" s="216"/>
      <c r="AK277" s="216"/>
      <c r="AL277" s="216"/>
      <c r="AM277" s="216"/>
      <c r="AN277" s="216"/>
      <c r="AO277" s="216"/>
      <c r="AP277" s="216"/>
      <c r="AQ277" s="216"/>
      <c r="AR277" s="216"/>
      <c r="AS277" s="216"/>
      <c r="AT277" s="216"/>
      <c r="AU277" s="216"/>
      <c r="AV277" s="216"/>
      <c r="AW277" s="216"/>
      <c r="AX277" s="216"/>
      <c r="AY277" s="216"/>
      <c r="AZ277" s="216"/>
      <c r="BA277" s="1822" t="s">
        <v>77</v>
      </c>
      <c r="BB277" s="294" t="s">
        <v>78</v>
      </c>
      <c r="BC277" s="1050" t="s">
        <v>35</v>
      </c>
      <c r="BD277" s="1069" t="s">
        <v>35</v>
      </c>
      <c r="BE277" s="1069" t="s">
        <v>35</v>
      </c>
      <c r="BF277" s="1069" t="s">
        <v>35</v>
      </c>
      <c r="BG277" s="1089" t="s">
        <v>35</v>
      </c>
      <c r="BH277" s="1109" t="s">
        <v>35</v>
      </c>
      <c r="BI277" s="1069" t="s">
        <v>35</v>
      </c>
      <c r="BJ277" s="1069" t="s">
        <v>35</v>
      </c>
      <c r="BK277" s="1069" t="s">
        <v>35</v>
      </c>
      <c r="BL277" s="1089" t="s">
        <v>35</v>
      </c>
      <c r="BM277" s="1109" t="s">
        <v>35</v>
      </c>
      <c r="BN277" s="1069" t="s">
        <v>35</v>
      </c>
      <c r="BO277" s="1069" t="s">
        <v>35</v>
      </c>
      <c r="BP277" s="1069" t="s">
        <v>35</v>
      </c>
      <c r="BQ277" s="1089" t="s">
        <v>35</v>
      </c>
      <c r="BR277" s="1109" t="s">
        <v>35</v>
      </c>
      <c r="BS277" s="1069" t="s">
        <v>35</v>
      </c>
      <c r="BT277" s="1069" t="s">
        <v>35</v>
      </c>
      <c r="BU277" s="1069" t="s">
        <v>35</v>
      </c>
      <c r="BV277" s="1069" t="s">
        <v>35</v>
      </c>
      <c r="BW277" s="1069" t="s">
        <v>35</v>
      </c>
      <c r="BX277" s="1069" t="s">
        <v>35</v>
      </c>
      <c r="BY277" s="1127" t="s">
        <v>35</v>
      </c>
      <c r="BZ277" s="1127" t="s">
        <v>35</v>
      </c>
      <c r="CA277" s="1127" t="s">
        <v>35</v>
      </c>
      <c r="CB277" s="1127" t="s">
        <v>35</v>
      </c>
      <c r="CC277" s="1127" t="s">
        <v>35</v>
      </c>
      <c r="CD277" s="1127" t="s">
        <v>35</v>
      </c>
      <c r="CE277" s="1127" t="s">
        <v>35</v>
      </c>
      <c r="CF277" s="1127" t="s">
        <v>35</v>
      </c>
      <c r="CG277" s="1127" t="s">
        <v>35</v>
      </c>
      <c r="CH277" s="1127" t="s">
        <v>35</v>
      </c>
      <c r="CI277" s="1127" t="s">
        <v>35</v>
      </c>
      <c r="CJ277" s="1501"/>
      <c r="CK277" s="1501"/>
      <c r="CL277" s="1501"/>
      <c r="CM277" s="1501"/>
      <c r="CN277" s="1501"/>
      <c r="CO277" s="1501"/>
      <c r="CP277" s="1501"/>
      <c r="CQ277" s="1501"/>
      <c r="CR277" s="1501"/>
      <c r="CS277" s="1501"/>
      <c r="CT277" s="1501"/>
      <c r="CU277" s="1501"/>
      <c r="CV277" s="1501"/>
      <c r="CW277" s="1501"/>
      <c r="CX277" s="1501"/>
      <c r="CY277" s="1501"/>
      <c r="CZ277" s="1501"/>
    </row>
    <row r="278" s="398" customFormat="true" ht="15" customHeight="true" x14ac:dyDescent="0.2">
      <c r="B278" s="397"/>
      <c r="AJ278" s="216"/>
      <c r="AK278" s="216"/>
      <c r="AL278" s="216"/>
      <c r="AM278" s="216"/>
      <c r="AN278" s="216"/>
      <c r="AO278" s="216"/>
      <c r="AP278" s="216"/>
      <c r="AQ278" s="216"/>
      <c r="AR278" s="216"/>
      <c r="AS278" s="216"/>
      <c r="AT278" s="216"/>
      <c r="AU278" s="216"/>
      <c r="AV278" s="216"/>
      <c r="AW278" s="216"/>
      <c r="AX278" s="216"/>
      <c r="AY278" s="216"/>
      <c r="AZ278" s="216"/>
      <c r="BA278" s="1822"/>
      <c r="BB278" s="294" t="s">
        <v>79</v>
      </c>
      <c r="BC278" s="1050" t="s">
        <v>35</v>
      </c>
      <c r="BD278" s="1069" t="s">
        <v>35</v>
      </c>
      <c r="BE278" s="1069" t="s">
        <v>35</v>
      </c>
      <c r="BF278" s="1069" t="s">
        <v>35</v>
      </c>
      <c r="BG278" s="1089" t="s">
        <v>35</v>
      </c>
      <c r="BH278" s="1109" t="s">
        <v>35</v>
      </c>
      <c r="BI278" s="1069" t="s">
        <v>35</v>
      </c>
      <c r="BJ278" s="1069" t="s">
        <v>35</v>
      </c>
      <c r="BK278" s="1069" t="s">
        <v>35</v>
      </c>
      <c r="BL278" s="1089" t="s">
        <v>35</v>
      </c>
      <c r="BM278" s="1109" t="s">
        <v>35</v>
      </c>
      <c r="BN278" s="1069" t="s">
        <v>35</v>
      </c>
      <c r="BO278" s="1069" t="s">
        <v>35</v>
      </c>
      <c r="BP278" s="1069" t="s">
        <v>35</v>
      </c>
      <c r="BQ278" s="1089" t="s">
        <v>35</v>
      </c>
      <c r="BR278" s="1109" t="s">
        <v>35</v>
      </c>
      <c r="BS278" s="1069" t="s">
        <v>35</v>
      </c>
      <c r="BT278" s="1069" t="s">
        <v>35</v>
      </c>
      <c r="BU278" s="1069" t="s">
        <v>35</v>
      </c>
      <c r="BV278" s="1069" t="s">
        <v>35</v>
      </c>
      <c r="BW278" s="1069" t="s">
        <v>35</v>
      </c>
      <c r="BX278" s="1069" t="s">
        <v>35</v>
      </c>
      <c r="BY278" s="1127" t="s">
        <v>35</v>
      </c>
      <c r="BZ278" s="1127" t="s">
        <v>35</v>
      </c>
      <c r="CA278" s="1127" t="s">
        <v>35</v>
      </c>
      <c r="CB278" s="1127" t="s">
        <v>35</v>
      </c>
      <c r="CC278" s="1127" t="s">
        <v>35</v>
      </c>
      <c r="CD278" s="1127" t="s">
        <v>35</v>
      </c>
      <c r="CE278" s="1127" t="s">
        <v>35</v>
      </c>
      <c r="CF278" s="1127" t="s">
        <v>35</v>
      </c>
      <c r="CG278" s="1127" t="s">
        <v>35</v>
      </c>
      <c r="CH278" s="1127" t="s">
        <v>35</v>
      </c>
      <c r="CI278" s="1127" t="s">
        <v>35</v>
      </c>
      <c r="CJ278" s="1501"/>
      <c r="CK278" s="1501"/>
      <c r="CL278" s="1501"/>
      <c r="CM278" s="1501"/>
      <c r="CN278" s="1501"/>
      <c r="CO278" s="1501"/>
      <c r="CP278" s="1501"/>
      <c r="CQ278" s="1501"/>
      <c r="CR278" s="1501"/>
      <c r="CS278" s="1501"/>
      <c r="CT278" s="1501"/>
      <c r="CU278" s="1501"/>
      <c r="CV278" s="1501"/>
      <c r="CW278" s="1501"/>
      <c r="CX278" s="1501"/>
      <c r="CY278" s="1501"/>
      <c r="CZ278" s="1501"/>
    </row>
    <row r="279" s="398" customFormat="true" ht="15" customHeight="true" x14ac:dyDescent="0.2">
      <c r="B279" s="397"/>
      <c r="AJ279" s="216"/>
      <c r="AK279" s="216"/>
      <c r="AL279" s="216"/>
      <c r="AM279" s="216"/>
      <c r="AN279" s="216"/>
      <c r="AO279" s="216"/>
      <c r="AP279" s="216"/>
      <c r="AQ279" s="216"/>
      <c r="AR279" s="216"/>
      <c r="AS279" s="216"/>
      <c r="AT279" s="216"/>
      <c r="AU279" s="216"/>
      <c r="AV279" s="216"/>
      <c r="AW279" s="216"/>
      <c r="AX279" s="216"/>
      <c r="AY279" s="216"/>
      <c r="AZ279" s="216"/>
      <c r="BA279" s="1822"/>
      <c r="BB279" s="294" t="s">
        <v>80</v>
      </c>
      <c r="BC279" s="1050" t="s">
        <v>35</v>
      </c>
      <c r="BD279" s="1070" t="s">
        <v>35</v>
      </c>
      <c r="BE279" s="1070" t="s">
        <v>35</v>
      </c>
      <c r="BF279" s="1070" t="s">
        <v>35</v>
      </c>
      <c r="BG279" s="1090" t="s">
        <v>35</v>
      </c>
      <c r="BH279" s="1050" t="s">
        <v>35</v>
      </c>
      <c r="BI279" s="1070" t="s">
        <v>35</v>
      </c>
      <c r="BJ279" s="1070" t="s">
        <v>35</v>
      </c>
      <c r="BK279" s="1070" t="s">
        <v>35</v>
      </c>
      <c r="BL279" s="1090" t="s">
        <v>35</v>
      </c>
      <c r="BM279" s="1050" t="s">
        <v>35</v>
      </c>
      <c r="BN279" s="1070" t="s">
        <v>35</v>
      </c>
      <c r="BO279" s="1070" t="s">
        <v>35</v>
      </c>
      <c r="BP279" s="1070" t="s">
        <v>35</v>
      </c>
      <c r="BQ279" s="1090" t="s">
        <v>35</v>
      </c>
      <c r="BR279" s="1050" t="s">
        <v>35</v>
      </c>
      <c r="BS279" s="1070" t="s">
        <v>35</v>
      </c>
      <c r="BT279" s="1070" t="s">
        <v>35</v>
      </c>
      <c r="BU279" s="1070" t="s">
        <v>35</v>
      </c>
      <c r="BV279" s="1070" t="s">
        <v>35</v>
      </c>
      <c r="BW279" s="1070" t="s">
        <v>35</v>
      </c>
      <c r="BX279" s="1070" t="s">
        <v>35</v>
      </c>
      <c r="BY279" s="1128" t="s">
        <v>35</v>
      </c>
      <c r="BZ279" s="1128" t="s">
        <v>35</v>
      </c>
      <c r="CA279" s="1128" t="s">
        <v>35</v>
      </c>
      <c r="CB279" s="1128" t="s">
        <v>35</v>
      </c>
      <c r="CC279" s="1128" t="s">
        <v>35</v>
      </c>
      <c r="CD279" s="1128" t="s">
        <v>35</v>
      </c>
      <c r="CE279" s="1128" t="s">
        <v>35</v>
      </c>
      <c r="CF279" s="1128" t="s">
        <v>35</v>
      </c>
      <c r="CG279" s="1128" t="s">
        <v>35</v>
      </c>
      <c r="CH279" s="1128" t="s">
        <v>35</v>
      </c>
      <c r="CI279" s="1128" t="s">
        <v>35</v>
      </c>
      <c r="CJ279" s="1502"/>
      <c r="CK279" s="1502"/>
      <c r="CL279" s="1502"/>
      <c r="CM279" s="1502"/>
      <c r="CN279" s="1502"/>
      <c r="CO279" s="1502"/>
      <c r="CP279" s="1502"/>
      <c r="CQ279" s="1502"/>
      <c r="CR279" s="1502"/>
      <c r="CS279" s="1502"/>
      <c r="CT279" s="1502"/>
      <c r="CU279" s="1502"/>
      <c r="CV279" s="1502"/>
      <c r="CW279" s="1502"/>
      <c r="CX279" s="1502"/>
      <c r="CY279" s="1502"/>
      <c r="CZ279" s="1502"/>
    </row>
    <row r="280" s="398" customFormat="true" ht="15" customHeight="true" x14ac:dyDescent="0.2">
      <c r="B280" s="397"/>
      <c r="AJ280" s="216"/>
      <c r="AK280" s="216"/>
      <c r="AL280" s="216"/>
      <c r="AM280" s="216"/>
      <c r="AN280" s="216"/>
      <c r="AO280" s="216"/>
      <c r="AP280" s="216"/>
      <c r="AQ280" s="216"/>
      <c r="AR280" s="216"/>
      <c r="AS280" s="216"/>
      <c r="AT280" s="216"/>
      <c r="AU280" s="216"/>
      <c r="AV280" s="216"/>
      <c r="AW280" s="216"/>
      <c r="AX280" s="216"/>
      <c r="AY280" s="216"/>
      <c r="AZ280" s="216"/>
      <c r="BA280" s="1822"/>
      <c r="BB280" s="294" t="s">
        <v>81</v>
      </c>
      <c r="BC280" s="1050" t="s">
        <v>35</v>
      </c>
      <c r="BD280" s="1070" t="s">
        <v>35</v>
      </c>
      <c r="BE280" s="1070" t="s">
        <v>35</v>
      </c>
      <c r="BF280" s="1070" t="s">
        <v>35</v>
      </c>
      <c r="BG280" s="1090" t="s">
        <v>35</v>
      </c>
      <c r="BH280" s="1050" t="s">
        <v>35</v>
      </c>
      <c r="BI280" s="1070" t="s">
        <v>35</v>
      </c>
      <c r="BJ280" s="1070" t="s">
        <v>35</v>
      </c>
      <c r="BK280" s="1070" t="s">
        <v>35</v>
      </c>
      <c r="BL280" s="1090" t="s">
        <v>35</v>
      </c>
      <c r="BM280" s="1050" t="s">
        <v>35</v>
      </c>
      <c r="BN280" s="1070" t="s">
        <v>35</v>
      </c>
      <c r="BO280" s="1070" t="s">
        <v>35</v>
      </c>
      <c r="BP280" s="1070" t="s">
        <v>35</v>
      </c>
      <c r="BQ280" s="1090" t="s">
        <v>35</v>
      </c>
      <c r="BR280" s="1050" t="s">
        <v>35</v>
      </c>
      <c r="BS280" s="1070" t="s">
        <v>35</v>
      </c>
      <c r="BT280" s="1070" t="s">
        <v>35</v>
      </c>
      <c r="BU280" s="1070" t="s">
        <v>35</v>
      </c>
      <c r="BV280" s="1070" t="s">
        <v>35</v>
      </c>
      <c r="BW280" s="1070" t="s">
        <v>35</v>
      </c>
      <c r="BX280" s="1070" t="s">
        <v>35</v>
      </c>
      <c r="BY280" s="1128" t="s">
        <v>35</v>
      </c>
      <c r="BZ280" s="1128" t="s">
        <v>35</v>
      </c>
      <c r="CA280" s="1128" t="s">
        <v>35</v>
      </c>
      <c r="CB280" s="1128" t="s">
        <v>35</v>
      </c>
      <c r="CC280" s="1128" t="s">
        <v>35</v>
      </c>
      <c r="CD280" s="1128" t="s">
        <v>35</v>
      </c>
      <c r="CE280" s="1128" t="s">
        <v>35</v>
      </c>
      <c r="CF280" s="1128" t="s">
        <v>35</v>
      </c>
      <c r="CG280" s="1128" t="s">
        <v>35</v>
      </c>
      <c r="CH280" s="1128" t="s">
        <v>35</v>
      </c>
      <c r="CI280" s="1128" t="s">
        <v>35</v>
      </c>
      <c r="CJ280" s="1502"/>
      <c r="CK280" s="1502"/>
      <c r="CL280" s="1502"/>
      <c r="CM280" s="1502"/>
      <c r="CN280" s="1502"/>
      <c r="CO280" s="1502"/>
      <c r="CP280" s="1502"/>
      <c r="CQ280" s="1502"/>
      <c r="CR280" s="1502"/>
      <c r="CS280" s="1502"/>
      <c r="CT280" s="1502"/>
      <c r="CU280" s="1502"/>
      <c r="CV280" s="1502"/>
      <c r="CW280" s="1502"/>
      <c r="CX280" s="1502"/>
      <c r="CY280" s="1502"/>
      <c r="CZ280" s="1502"/>
    </row>
    <row r="281" s="398" customFormat="true" ht="15" customHeight="true" x14ac:dyDescent="0.2">
      <c r="B281" s="397"/>
      <c r="AJ281" s="216"/>
      <c r="AK281" s="216"/>
      <c r="AL281" s="216"/>
      <c r="AM281" s="216"/>
      <c r="AN281" s="216"/>
      <c r="AO281" s="216"/>
      <c r="AP281" s="216"/>
      <c r="AQ281" s="216"/>
      <c r="AR281" s="216"/>
      <c r="AS281" s="216"/>
      <c r="AT281" s="216"/>
      <c r="AU281" s="216"/>
      <c r="AV281" s="216"/>
      <c r="AW281" s="216"/>
      <c r="AX281" s="216"/>
      <c r="AY281" s="216"/>
      <c r="AZ281" s="216"/>
      <c r="BA281" s="1822"/>
      <c r="BB281" s="294" t="s">
        <v>82</v>
      </c>
      <c r="BC281" s="1050" t="s">
        <v>35</v>
      </c>
      <c r="BD281" s="1070" t="s">
        <v>35</v>
      </c>
      <c r="BE281" s="1070" t="s">
        <v>35</v>
      </c>
      <c r="BF281" s="1070" t="s">
        <v>35</v>
      </c>
      <c r="BG281" s="1090" t="s">
        <v>35</v>
      </c>
      <c r="BH281" s="1050" t="s">
        <v>35</v>
      </c>
      <c r="BI281" s="1070" t="s">
        <v>35</v>
      </c>
      <c r="BJ281" s="1070" t="s">
        <v>35</v>
      </c>
      <c r="BK281" s="1070" t="s">
        <v>35</v>
      </c>
      <c r="BL281" s="1090" t="s">
        <v>35</v>
      </c>
      <c r="BM281" s="1050" t="s">
        <v>35</v>
      </c>
      <c r="BN281" s="1070" t="s">
        <v>35</v>
      </c>
      <c r="BO281" s="1070" t="s">
        <v>35</v>
      </c>
      <c r="BP281" s="1070" t="s">
        <v>35</v>
      </c>
      <c r="BQ281" s="1090" t="s">
        <v>35</v>
      </c>
      <c r="BR281" s="1050" t="s">
        <v>35</v>
      </c>
      <c r="BS281" s="1070" t="s">
        <v>35</v>
      </c>
      <c r="BT281" s="1070" t="s">
        <v>35</v>
      </c>
      <c r="BU281" s="1070" t="s">
        <v>35</v>
      </c>
      <c r="BV281" s="1070" t="s">
        <v>35</v>
      </c>
      <c r="BW281" s="1070" t="s">
        <v>35</v>
      </c>
      <c r="BX281" s="1070" t="s">
        <v>35</v>
      </c>
      <c r="BY281" s="1128" t="s">
        <v>35</v>
      </c>
      <c r="BZ281" s="1128" t="s">
        <v>35</v>
      </c>
      <c r="CA281" s="1128" t="s">
        <v>35</v>
      </c>
      <c r="CB281" s="1128" t="s">
        <v>35</v>
      </c>
      <c r="CC281" s="1128" t="s">
        <v>35</v>
      </c>
      <c r="CD281" s="1128" t="s">
        <v>35</v>
      </c>
      <c r="CE281" s="1128" t="s">
        <v>35</v>
      </c>
      <c r="CF281" s="1128" t="s">
        <v>35</v>
      </c>
      <c r="CG281" s="1128" t="s">
        <v>35</v>
      </c>
      <c r="CH281" s="1128" t="s">
        <v>35</v>
      </c>
      <c r="CI281" s="1128" t="s">
        <v>35</v>
      </c>
      <c r="CJ281" s="1502"/>
      <c r="CK281" s="1502"/>
      <c r="CL281" s="1502"/>
      <c r="CM281" s="1502"/>
      <c r="CN281" s="1502"/>
      <c r="CO281" s="1502"/>
      <c r="CP281" s="1502"/>
      <c r="CQ281" s="1502"/>
      <c r="CR281" s="1502"/>
      <c r="CS281" s="1502"/>
      <c r="CT281" s="1502"/>
      <c r="CU281" s="1502"/>
      <c r="CV281" s="1502"/>
      <c r="CW281" s="1502"/>
      <c r="CX281" s="1502"/>
      <c r="CY281" s="1502"/>
      <c r="CZ281" s="1502"/>
    </row>
    <row r="282" s="398" customFormat="true" ht="15" customHeight="true" x14ac:dyDescent="0.2">
      <c r="B282" s="397"/>
      <c r="AJ282" s="216"/>
      <c r="AK282" s="216"/>
      <c r="AL282" s="216"/>
      <c r="AM282" s="216"/>
      <c r="AN282" s="216"/>
      <c r="AO282" s="216"/>
      <c r="AP282" s="216"/>
      <c r="AQ282" s="216"/>
      <c r="AR282" s="216"/>
      <c r="AS282" s="216"/>
      <c r="AT282" s="216"/>
      <c r="AU282" s="216"/>
      <c r="AV282" s="216"/>
      <c r="AW282" s="216"/>
      <c r="AX282" s="216"/>
      <c r="AY282" s="216"/>
      <c r="AZ282" s="216"/>
      <c r="BA282" s="1822"/>
      <c r="BB282" s="294" t="s">
        <v>83</v>
      </c>
      <c r="BC282" s="1050" t="s">
        <v>35</v>
      </c>
      <c r="BD282" s="1070" t="s">
        <v>35</v>
      </c>
      <c r="BE282" s="1070" t="s">
        <v>35</v>
      </c>
      <c r="BF282" s="1070" t="s">
        <v>35</v>
      </c>
      <c r="BG282" s="1090" t="s">
        <v>35</v>
      </c>
      <c r="BH282" s="1050" t="s">
        <v>35</v>
      </c>
      <c r="BI282" s="1070" t="s">
        <v>35</v>
      </c>
      <c r="BJ282" s="1070" t="s">
        <v>35</v>
      </c>
      <c r="BK282" s="1070" t="s">
        <v>35</v>
      </c>
      <c r="BL282" s="1090" t="s">
        <v>35</v>
      </c>
      <c r="BM282" s="1050" t="s">
        <v>35</v>
      </c>
      <c r="BN282" s="1070" t="s">
        <v>35</v>
      </c>
      <c r="BO282" s="1070" t="s">
        <v>35</v>
      </c>
      <c r="BP282" s="1070" t="s">
        <v>35</v>
      </c>
      <c r="BQ282" s="1090" t="s">
        <v>35</v>
      </c>
      <c r="BR282" s="1050" t="s">
        <v>35</v>
      </c>
      <c r="BS282" s="1070" t="s">
        <v>35</v>
      </c>
      <c r="BT282" s="1070" t="s">
        <v>35</v>
      </c>
      <c r="BU282" s="1070" t="s">
        <v>35</v>
      </c>
      <c r="BV282" s="1070" t="s">
        <v>35</v>
      </c>
      <c r="BW282" s="1070" t="s">
        <v>35</v>
      </c>
      <c r="BX282" s="1070" t="s">
        <v>35</v>
      </c>
      <c r="BY282" s="1128" t="s">
        <v>35</v>
      </c>
      <c r="BZ282" s="1128" t="s">
        <v>35</v>
      </c>
      <c r="CA282" s="1128" t="s">
        <v>35</v>
      </c>
      <c r="CB282" s="1128" t="s">
        <v>35</v>
      </c>
      <c r="CC282" s="1128" t="s">
        <v>35</v>
      </c>
      <c r="CD282" s="1128" t="s">
        <v>35</v>
      </c>
      <c r="CE282" s="1128" t="s">
        <v>35</v>
      </c>
      <c r="CF282" s="1128" t="s">
        <v>35</v>
      </c>
      <c r="CG282" s="1128" t="s">
        <v>35</v>
      </c>
      <c r="CH282" s="1128" t="s">
        <v>35</v>
      </c>
      <c r="CI282" s="1128" t="s">
        <v>35</v>
      </c>
      <c r="CJ282" s="1502"/>
      <c r="CK282" s="1502"/>
      <c r="CL282" s="1502"/>
      <c r="CM282" s="1502"/>
      <c r="CN282" s="1502"/>
      <c r="CO282" s="1502"/>
      <c r="CP282" s="1502"/>
      <c r="CQ282" s="1502"/>
      <c r="CR282" s="1502"/>
      <c r="CS282" s="1502"/>
      <c r="CT282" s="1502"/>
      <c r="CU282" s="1502"/>
      <c r="CV282" s="1502"/>
      <c r="CW282" s="1502"/>
      <c r="CX282" s="1502"/>
      <c r="CY282" s="1502"/>
      <c r="CZ282" s="1502"/>
    </row>
    <row r="283" s="398" customFormat="true" ht="15" customHeight="true" x14ac:dyDescent="0.2">
      <c r="B283" s="397"/>
      <c r="AJ283" s="216"/>
      <c r="AK283" s="216"/>
      <c r="AL283" s="216"/>
      <c r="AM283" s="216"/>
      <c r="AN283" s="216"/>
      <c r="AO283" s="216"/>
      <c r="AP283" s="216"/>
      <c r="AQ283" s="216"/>
      <c r="AR283" s="216"/>
      <c r="AS283" s="216"/>
      <c r="AT283" s="216"/>
      <c r="AU283" s="216"/>
      <c r="AV283" s="216"/>
      <c r="AW283" s="216"/>
      <c r="AX283" s="216"/>
      <c r="AY283" s="216"/>
      <c r="AZ283" s="216"/>
      <c r="BA283" s="1822"/>
      <c r="BB283" s="294" t="s">
        <v>84</v>
      </c>
      <c r="BC283" s="1050" t="s">
        <v>35</v>
      </c>
      <c r="BD283" s="1070" t="s">
        <v>35</v>
      </c>
      <c r="BE283" s="1070" t="s">
        <v>35</v>
      </c>
      <c r="BF283" s="1070" t="s">
        <v>35</v>
      </c>
      <c r="BG283" s="1090" t="s">
        <v>35</v>
      </c>
      <c r="BH283" s="1050" t="s">
        <v>35</v>
      </c>
      <c r="BI283" s="1070" t="s">
        <v>35</v>
      </c>
      <c r="BJ283" s="1070" t="s">
        <v>35</v>
      </c>
      <c r="BK283" s="1070" t="s">
        <v>35</v>
      </c>
      <c r="BL283" s="1090" t="s">
        <v>35</v>
      </c>
      <c r="BM283" s="1050" t="s">
        <v>35</v>
      </c>
      <c r="BN283" s="1070" t="s">
        <v>35</v>
      </c>
      <c r="BO283" s="1070" t="s">
        <v>35</v>
      </c>
      <c r="BP283" s="1070" t="s">
        <v>35</v>
      </c>
      <c r="BQ283" s="1090" t="s">
        <v>35</v>
      </c>
      <c r="BR283" s="1050" t="s">
        <v>35</v>
      </c>
      <c r="BS283" s="1070" t="s">
        <v>35</v>
      </c>
      <c r="BT283" s="1070" t="s">
        <v>35</v>
      </c>
      <c r="BU283" s="1070" t="s">
        <v>35</v>
      </c>
      <c r="BV283" s="1070" t="s">
        <v>35</v>
      </c>
      <c r="BW283" s="1070" t="s">
        <v>35</v>
      </c>
      <c r="BX283" s="1070" t="s">
        <v>35</v>
      </c>
      <c r="BY283" s="1128" t="s">
        <v>35</v>
      </c>
      <c r="BZ283" s="1128" t="s">
        <v>35</v>
      </c>
      <c r="CA283" s="1128" t="s">
        <v>35</v>
      </c>
      <c r="CB283" s="1128" t="s">
        <v>35</v>
      </c>
      <c r="CC283" s="1128" t="s">
        <v>35</v>
      </c>
      <c r="CD283" s="1128" t="s">
        <v>35</v>
      </c>
      <c r="CE283" s="1128" t="s">
        <v>35</v>
      </c>
      <c r="CF283" s="1128" t="s">
        <v>35</v>
      </c>
      <c r="CG283" s="1128" t="s">
        <v>35</v>
      </c>
      <c r="CH283" s="1128" t="s">
        <v>35</v>
      </c>
      <c r="CI283" s="1128" t="s">
        <v>35</v>
      </c>
      <c r="CJ283" s="1502"/>
      <c r="CK283" s="1502"/>
      <c r="CL283" s="1502"/>
      <c r="CM283" s="1502"/>
      <c r="CN283" s="1502"/>
      <c r="CO283" s="1502"/>
      <c r="CP283" s="1502"/>
      <c r="CQ283" s="1502"/>
      <c r="CR283" s="1502"/>
      <c r="CS283" s="1502"/>
      <c r="CT283" s="1502"/>
      <c r="CU283" s="1502"/>
      <c r="CV283" s="1502"/>
      <c r="CW283" s="1502"/>
      <c r="CX283" s="1502"/>
      <c r="CY283" s="1502"/>
      <c r="CZ283" s="1502"/>
    </row>
    <row r="284" s="398" customFormat="true" ht="15" customHeight="true" x14ac:dyDescent="0.2">
      <c r="B284" s="397"/>
      <c r="AJ284" s="216"/>
      <c r="AK284" s="216"/>
      <c r="AL284" s="216"/>
      <c r="AM284" s="216"/>
      <c r="AN284" s="216"/>
      <c r="AO284" s="216"/>
      <c r="AP284" s="216"/>
      <c r="AQ284" s="216"/>
      <c r="AR284" s="216"/>
      <c r="AS284" s="216"/>
      <c r="AT284" s="216"/>
      <c r="AU284" s="216"/>
      <c r="AV284" s="216"/>
      <c r="AW284" s="216"/>
      <c r="AX284" s="216"/>
      <c r="AY284" s="216"/>
      <c r="AZ284" s="216"/>
      <c r="BA284" s="1826"/>
      <c r="BB284" s="295" t="s">
        <v>113</v>
      </c>
      <c r="BC284" s="1051" t="s">
        <v>35</v>
      </c>
      <c r="BD284" s="1071" t="s">
        <v>35</v>
      </c>
      <c r="BE284" s="1071" t="s">
        <v>35</v>
      </c>
      <c r="BF284" s="1071" t="s">
        <v>35</v>
      </c>
      <c r="BG284" s="1091" t="s">
        <v>35</v>
      </c>
      <c r="BH284" s="1110" t="s">
        <v>35</v>
      </c>
      <c r="BI284" s="1071" t="s">
        <v>35</v>
      </c>
      <c r="BJ284" s="1071" t="s">
        <v>35</v>
      </c>
      <c r="BK284" s="1071" t="s">
        <v>35</v>
      </c>
      <c r="BL284" s="1091" t="s">
        <v>35</v>
      </c>
      <c r="BM284" s="1110" t="s">
        <v>35</v>
      </c>
      <c r="BN284" s="1071" t="s">
        <v>35</v>
      </c>
      <c r="BO284" s="1071" t="s">
        <v>35</v>
      </c>
      <c r="BP284" s="1071" t="s">
        <v>35</v>
      </c>
      <c r="BQ284" s="1091" t="s">
        <v>35</v>
      </c>
      <c r="BR284" s="1110" t="s">
        <v>35</v>
      </c>
      <c r="BS284" s="1071" t="s">
        <v>35</v>
      </c>
      <c r="BT284" s="1071" t="s">
        <v>35</v>
      </c>
      <c r="BU284" s="1071" t="s">
        <v>35</v>
      </c>
      <c r="BV284" s="1071" t="s">
        <v>35</v>
      </c>
      <c r="BW284" s="1071" t="s">
        <v>35</v>
      </c>
      <c r="BX284" s="1071" t="s">
        <v>35</v>
      </c>
      <c r="BY284" s="1129" t="s">
        <v>35</v>
      </c>
      <c r="BZ284" s="1129" t="s">
        <v>35</v>
      </c>
      <c r="CA284" s="1129" t="s">
        <v>35</v>
      </c>
      <c r="CB284" s="1129" t="s">
        <v>35</v>
      </c>
      <c r="CC284" s="1129" t="s">
        <v>35</v>
      </c>
      <c r="CD284" s="1129" t="s">
        <v>35</v>
      </c>
      <c r="CE284" s="1129" t="s">
        <v>35</v>
      </c>
      <c r="CF284" s="1129" t="s">
        <v>35</v>
      </c>
      <c r="CG284" s="1129" t="s">
        <v>35</v>
      </c>
      <c r="CH284" s="1129" t="s">
        <v>35</v>
      </c>
      <c r="CI284" s="1129" t="s">
        <v>35</v>
      </c>
      <c r="CJ284" s="1503"/>
      <c r="CK284" s="1503"/>
      <c r="CL284" s="1503"/>
      <c r="CM284" s="1503"/>
      <c r="CN284" s="1503"/>
      <c r="CO284" s="1503"/>
      <c r="CP284" s="1503"/>
      <c r="CQ284" s="1503"/>
      <c r="CR284" s="1503"/>
      <c r="CS284" s="1503"/>
      <c r="CT284" s="1503"/>
      <c r="CU284" s="1503"/>
      <c r="CV284" s="1503"/>
      <c r="CW284" s="1503"/>
      <c r="CX284" s="1503"/>
      <c r="CY284" s="1503"/>
      <c r="CZ284" s="1503"/>
    </row>
    <row r="285" s="398" customFormat="true" ht="15" customHeight="true" x14ac:dyDescent="0.2">
      <c r="B285" s="397"/>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398" customFormat="true" ht="15" customHeight="true" x14ac:dyDescent="0.2">
      <c r="B286" s="397"/>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398" customFormat="true" ht="15" customHeight="true" x14ac:dyDescent="0.2">
      <c r="B287" s="397"/>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398" customFormat="true" ht="15" customHeight="true" x14ac:dyDescent="0.2">
      <c r="B288" s="397"/>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398" customFormat="true" ht="15" customHeight="true" x14ac:dyDescent="0.2">
      <c r="A289" s="410"/>
      <c r="B289" s="411"/>
      <c r="C289" s="412"/>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398" customFormat="true" ht="15" customHeight="true" x14ac:dyDescent="0.2">
      <c r="A290" s="578"/>
      <c r="B290" s="579"/>
      <c r="C290" s="580"/>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398" customFormat="true" ht="15" customHeight="true" x14ac:dyDescent="0.2">
      <c r="A291" s="581"/>
      <c r="B291" s="582"/>
      <c r="C291" s="583"/>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398" customFormat="true" ht="15" customHeight="true" x14ac:dyDescent="0.2">
      <c r="A292" s="584"/>
      <c r="B292" s="585"/>
      <c r="C292" s="58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398" customFormat="true" ht="15" customHeight="true" x14ac:dyDescent="0.2">
      <c r="A293" s="587"/>
      <c r="B293" s="588"/>
      <c r="C293" s="589"/>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398" customFormat="true" ht="15" customHeight="true" x14ac:dyDescent="0.2">
      <c r="A294" s="590"/>
      <c r="B294" s="591"/>
      <c r="C294" s="592"/>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398" customFormat="true" ht="15" customHeight="true" x14ac:dyDescent="0.2">
      <c r="A295" s="590"/>
      <c r="B295" s="591"/>
      <c r="C295" s="592"/>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398" customFormat="true" ht="15" customHeight="true" x14ac:dyDescent="0.2">
      <c r="A296" s="590"/>
      <c r="B296" s="593"/>
      <c r="C296" s="592"/>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398" customFormat="true" ht="15" customHeight="true" x14ac:dyDescent="0.2">
      <c r="A297" s="594"/>
      <c r="B297" s="595"/>
      <c r="C297" s="59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398" customFormat="true" ht="15" customHeight="true" x14ac:dyDescent="0.2">
      <c r="B298" s="397"/>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398" customFormat="true" ht="15" customHeight="true" x14ac:dyDescent="0.2">
      <c r="A299" s="413"/>
      <c r="B299" s="414"/>
      <c r="C299" s="415"/>
      <c r="D299" s="4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398" customFormat="true" ht="15" customHeight="true" x14ac:dyDescent="0.2">
      <c r="A300" s="597"/>
      <c r="B300" s="598"/>
      <c r="C300" s="599"/>
      <c r="D300" s="600"/>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398" customFormat="true" ht="15" customHeight="true" x14ac:dyDescent="0.2">
      <c r="A301" s="601"/>
      <c r="B301" s="602"/>
      <c r="C301" s="603"/>
      <c r="D301" s="604"/>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398" customFormat="true" ht="15" customHeight="true" x14ac:dyDescent="0.2">
      <c r="A302" s="605"/>
      <c r="B302" s="606"/>
      <c r="C302" s="607"/>
      <c r="D302" s="608"/>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398" customFormat="true" ht="15" customHeight="true" x14ac:dyDescent="0.2">
      <c r="A303" s="609"/>
      <c r="B303" s="610"/>
      <c r="C303" s="611"/>
      <c r="D303" s="612"/>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398" customFormat="true" ht="15" customHeight="true" x14ac:dyDescent="0.2">
      <c r="A304" s="613"/>
      <c r="B304" s="614"/>
      <c r="C304" s="615"/>
      <c r="D304" s="6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398" customFormat="true" ht="15" customHeight="true" x14ac:dyDescent="0.2">
      <c r="A305" s="617"/>
      <c r="B305" s="618"/>
      <c r="C305" s="619"/>
      <c r="D305" s="620"/>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398" customFormat="true" ht="15" customHeight="true" x14ac:dyDescent="0.2">
      <c r="B306" s="397"/>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398" customFormat="true" ht="15" customHeight="true" x14ac:dyDescent="0.2">
      <c r="B307" s="397"/>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398" customFormat="true" ht="15" customHeight="true" x14ac:dyDescent="0.2">
      <c r="B308" s="397"/>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398" customFormat="true" ht="15" customHeight="true" x14ac:dyDescent="0.2">
      <c r="B309" s="397"/>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398" customFormat="true" ht="15" customHeight="true" x14ac:dyDescent="0.2">
      <c r="B310" s="397"/>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398" customFormat="true" ht="15" customHeight="true" x14ac:dyDescent="0.2">
      <c r="B311" s="397"/>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398" customFormat="true" ht="15" customHeight="true" x14ac:dyDescent="0.2">
      <c r="B312" s="397"/>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398" customFormat="true" ht="15" customHeight="true" x14ac:dyDescent="0.2">
      <c r="B313" s="397"/>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398" customFormat="true" ht="15" customHeight="true" x14ac:dyDescent="0.2">
      <c r="B314" s="397"/>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398" customFormat="true" ht="15" customHeight="true" x14ac:dyDescent="0.2">
      <c r="B315" s="397"/>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398" customFormat="true" ht="15" customHeight="true" x14ac:dyDescent="0.2">
      <c r="B316" s="397"/>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398" customFormat="true" ht="15" customHeight="true" x14ac:dyDescent="0.2">
      <c r="B317" s="397"/>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398" customFormat="true" ht="15" customHeight="true" x14ac:dyDescent="0.2">
      <c r="B318" s="397"/>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398" customFormat="true" ht="15" customHeight="true" x14ac:dyDescent="0.2">
      <c r="B319" s="397"/>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398" customFormat="true" ht="15" customHeight="true" x14ac:dyDescent="0.2">
      <c r="B320" s="397"/>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398" customFormat="true" ht="15" customHeight="true" x14ac:dyDescent="0.2">
      <c r="B321" s="397"/>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398" customFormat="true" ht="15" customHeight="true" x14ac:dyDescent="0.2">
      <c r="B322" s="397"/>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398" customFormat="true" ht="15" customHeight="true" x14ac:dyDescent="0.2">
      <c r="B323" s="397"/>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398" customFormat="true" ht="15" customHeight="true" x14ac:dyDescent="0.2">
      <c r="B324" s="397"/>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398" customFormat="true" ht="15" customHeight="true" x14ac:dyDescent="0.2">
      <c r="B325" s="397"/>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398" customFormat="true" ht="15" customHeight="true" x14ac:dyDescent="0.2">
      <c r="B326" s="397"/>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398" customFormat="true" ht="15" customHeight="true" x14ac:dyDescent="0.2">
      <c r="B327" s="397"/>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398" customFormat="true" ht="15" customHeight="true" x14ac:dyDescent="0.2">
      <c r="B328" s="397"/>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398" customFormat="true" ht="250.15" customHeight="true" x14ac:dyDescent="0.2">
      <c r="B329" s="397"/>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6"/>
      <c r="AJ330" s="211"/>
      <c r="AK330" s="211"/>
      <c r="AL330" s="211"/>
      <c r="AM330" s="211"/>
      <c r="AN330" s="211"/>
      <c r="AO330" s="211"/>
      <c r="AP330" s="211"/>
      <c r="AQ330" s="211"/>
      <c r="AR330" s="211"/>
      <c r="AS330" s="211"/>
      <c r="AT330" s="211"/>
      <c r="AU330" s="211"/>
      <c r="AV330" s="211"/>
      <c r="AW330" s="211"/>
      <c r="AX330" s="211"/>
      <c r="AY330" s="211"/>
      <c r="AZ330" s="211"/>
      <c r="BA330" s="135"/>
      <c r="BB330" s="135"/>
      <c r="BC330" s="391"/>
      <c r="BD330" s="391"/>
      <c r="BE330" s="391"/>
      <c r="BF330" s="391"/>
      <c r="BG330" s="391"/>
      <c r="BH330" s="391"/>
      <c r="BI330" s="391"/>
      <c r="BJ330" s="391"/>
      <c r="BK330" s="391"/>
      <c r="BL330" s="391"/>
      <c r="BM330" s="391"/>
      <c r="BN330" s="391"/>
      <c r="BO330" s="391"/>
      <c r="BP330" s="391"/>
      <c r="BQ330" s="391"/>
      <c r="BR330" s="391"/>
      <c r="BS330" s="391"/>
      <c r="BT330" s="391"/>
      <c r="BU330" s="391"/>
      <c r="BV330" s="391"/>
      <c r="BW330" s="391"/>
      <c r="BX330" s="391"/>
      <c r="BY330" s="391"/>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6"/>
      <c r="AJ331" s="211"/>
      <c r="AK331" s="211"/>
      <c r="AL331" s="211"/>
      <c r="AM331" s="211"/>
      <c r="AN331" s="211"/>
      <c r="AO331" s="211"/>
      <c r="AP331" s="211"/>
      <c r="AQ331" s="211"/>
      <c r="AR331" s="211"/>
      <c r="AS331" s="211"/>
      <c r="AT331" s="211"/>
      <c r="AU331" s="211"/>
      <c r="AV331" s="211"/>
      <c r="AW331" s="211"/>
      <c r="AX331" s="211"/>
      <c r="AY331" s="211"/>
      <c r="AZ331" s="211"/>
      <c r="BA331" s="135"/>
      <c r="BB331" s="135"/>
      <c r="BC331" s="391"/>
      <c r="BD331" s="391"/>
      <c r="BE331" s="391"/>
      <c r="BF331" s="391"/>
      <c r="BG331" s="391"/>
      <c r="BH331" s="391"/>
      <c r="BI331" s="391"/>
      <c r="BJ331" s="391"/>
      <c r="BK331" s="391"/>
      <c r="BL331" s="391"/>
      <c r="BM331" s="391"/>
      <c r="BN331" s="391"/>
      <c r="BO331" s="391"/>
      <c r="BP331" s="391"/>
      <c r="BQ331" s="391"/>
      <c r="BR331" s="391"/>
      <c r="BS331" s="391"/>
      <c r="BT331" s="391"/>
      <c r="BU331" s="391"/>
      <c r="BV331" s="391"/>
      <c r="BW331" s="391"/>
      <c r="BX331" s="391"/>
      <c r="BY331" s="391"/>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6"/>
      <c r="AJ332" s="211"/>
      <c r="AK332" s="211"/>
      <c r="AL332" s="211"/>
      <c r="AM332" s="211"/>
      <c r="AN332" s="211"/>
      <c r="AO332" s="211"/>
      <c r="AP332" s="211"/>
      <c r="AQ332" s="211"/>
      <c r="AR332" s="211"/>
      <c r="AS332" s="211"/>
      <c r="AT332" s="211"/>
      <c r="AU332" s="211"/>
      <c r="AV332" s="211"/>
      <c r="AW332" s="211"/>
      <c r="AX332" s="211"/>
      <c r="AY332" s="211"/>
      <c r="AZ332" s="211"/>
      <c r="BA332" s="135"/>
      <c r="BB332" s="135"/>
      <c r="BC332" s="391"/>
      <c r="BD332" s="391"/>
      <c r="BE332" s="391"/>
      <c r="BF332" s="391"/>
      <c r="BG332" s="391"/>
      <c r="BH332" s="391"/>
      <c r="BI332" s="391"/>
      <c r="BJ332" s="391"/>
      <c r="BK332" s="391"/>
      <c r="BL332" s="391"/>
      <c r="BM332" s="391"/>
      <c r="BN332" s="391"/>
      <c r="BO332" s="391"/>
      <c r="BP332" s="391"/>
      <c r="BQ332" s="391"/>
      <c r="BR332" s="391"/>
      <c r="BS332" s="391"/>
      <c r="BT332" s="391"/>
      <c r="BU332" s="391"/>
      <c r="BV332" s="391"/>
      <c r="BW332" s="391"/>
      <c r="BX332" s="391"/>
      <c r="BY332" s="391"/>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6"/>
      <c r="AJ333" s="211"/>
      <c r="AK333" s="211"/>
      <c r="AL333" s="211"/>
      <c r="AM333" s="211"/>
      <c r="AN333" s="211"/>
      <c r="AO333" s="211"/>
      <c r="AP333" s="211"/>
      <c r="AQ333" s="211"/>
      <c r="AR333" s="211"/>
      <c r="AS333" s="211"/>
      <c r="AT333" s="211"/>
      <c r="AU333" s="211"/>
      <c r="AV333" s="211"/>
      <c r="AW333" s="211"/>
      <c r="AX333" s="211"/>
      <c r="AY333" s="211"/>
      <c r="AZ333" s="211"/>
      <c r="BA333" s="135"/>
      <c r="BB333" s="135"/>
      <c r="BC333" s="391"/>
      <c r="BD333" s="391"/>
      <c r="BE333" s="391"/>
      <c r="BF333" s="391"/>
      <c r="BG333" s="391"/>
      <c r="BH333" s="391"/>
      <c r="BI333" s="391"/>
      <c r="BJ333" s="391"/>
      <c r="BK333" s="391"/>
      <c r="BL333" s="391"/>
      <c r="BM333" s="391"/>
      <c r="BN333" s="391"/>
      <c r="BO333" s="391"/>
      <c r="BP333" s="391"/>
      <c r="BQ333" s="391"/>
      <c r="BR333" s="391"/>
      <c r="BS333" s="391"/>
      <c r="BT333" s="391"/>
      <c r="BU333" s="391"/>
      <c r="BV333" s="391"/>
      <c r="BW333" s="391"/>
      <c r="BX333" s="391"/>
      <c r="BY333" s="391"/>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6"/>
      <c r="AJ334" s="211"/>
      <c r="AK334" s="211"/>
      <c r="AL334" s="211"/>
      <c r="AM334" s="211"/>
      <c r="AN334" s="211"/>
      <c r="AO334" s="211"/>
      <c r="AP334" s="211"/>
      <c r="AQ334" s="211"/>
      <c r="AR334" s="211"/>
      <c r="AS334" s="211"/>
      <c r="AT334" s="211"/>
      <c r="AU334" s="211"/>
      <c r="AV334" s="211"/>
      <c r="AW334" s="211"/>
      <c r="AX334" s="211"/>
      <c r="AY334" s="211"/>
      <c r="AZ334" s="211"/>
      <c r="BA334" s="135"/>
      <c r="BB334" s="135"/>
      <c r="BC334" s="391"/>
      <c r="BD334" s="391"/>
      <c r="BE334" s="391"/>
      <c r="BF334" s="391"/>
      <c r="BG334" s="391"/>
      <c r="BH334" s="391"/>
      <c r="BI334" s="391"/>
      <c r="BJ334" s="391"/>
      <c r="BK334" s="391"/>
      <c r="BL334" s="391"/>
      <c r="BM334" s="391"/>
      <c r="BN334" s="391"/>
      <c r="BO334" s="391"/>
      <c r="BP334" s="391"/>
      <c r="BQ334" s="391"/>
      <c r="BR334" s="391"/>
      <c r="BS334" s="391"/>
      <c r="BT334" s="391"/>
      <c r="BU334" s="391"/>
      <c r="BV334" s="391"/>
      <c r="BW334" s="391"/>
      <c r="BX334" s="391"/>
      <c r="BY334" s="391"/>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6"/>
      <c r="AJ335" s="211"/>
      <c r="AK335" s="211"/>
      <c r="AL335" s="211"/>
      <c r="AM335" s="211"/>
      <c r="AN335" s="211"/>
      <c r="AO335" s="211"/>
      <c r="AP335" s="211"/>
      <c r="AQ335" s="211"/>
      <c r="AR335" s="211"/>
      <c r="AS335" s="211"/>
      <c r="AT335" s="211"/>
      <c r="AU335" s="211"/>
      <c r="AV335" s="211"/>
      <c r="AW335" s="211"/>
      <c r="AX335" s="211"/>
      <c r="AY335" s="211"/>
      <c r="AZ335" s="211"/>
      <c r="BA335" s="135"/>
      <c r="BB335" s="135"/>
      <c r="BC335" s="391"/>
      <c r="BD335" s="391"/>
      <c r="BE335" s="391"/>
      <c r="BF335" s="391"/>
      <c r="BG335" s="391"/>
      <c r="BH335" s="391"/>
      <c r="BI335" s="391"/>
      <c r="BJ335" s="391"/>
      <c r="BK335" s="391"/>
      <c r="BL335" s="391"/>
      <c r="BM335" s="391"/>
      <c r="BN335" s="391"/>
      <c r="BO335" s="391"/>
      <c r="BP335" s="391"/>
      <c r="BQ335" s="391"/>
      <c r="BR335" s="391"/>
      <c r="BS335" s="391"/>
      <c r="BT335" s="391"/>
      <c r="BU335" s="391"/>
      <c r="BV335" s="391"/>
      <c r="BW335" s="391"/>
      <c r="BX335" s="391"/>
      <c r="BY335" s="391"/>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6"/>
      <c r="AJ336" s="211"/>
      <c r="AK336" s="211"/>
      <c r="AL336" s="211"/>
      <c r="AM336" s="211"/>
      <c r="AN336" s="211"/>
      <c r="AO336" s="211"/>
      <c r="AP336" s="211"/>
      <c r="AQ336" s="211"/>
      <c r="AR336" s="211"/>
      <c r="AS336" s="211"/>
      <c r="AT336" s="211"/>
      <c r="AU336" s="211"/>
      <c r="AV336" s="211"/>
      <c r="AW336" s="211"/>
      <c r="AX336" s="211"/>
      <c r="AY336" s="211"/>
      <c r="AZ336" s="211"/>
      <c r="BA336" s="135"/>
      <c r="BB336" s="135"/>
      <c r="BC336" s="391"/>
      <c r="BD336" s="391"/>
      <c r="BE336" s="391"/>
      <c r="BF336" s="391"/>
      <c r="BG336" s="391"/>
      <c r="BH336" s="391"/>
      <c r="BI336" s="391"/>
      <c r="BJ336" s="391"/>
      <c r="BK336" s="391"/>
      <c r="BL336" s="391"/>
      <c r="BM336" s="391"/>
      <c r="BN336" s="391"/>
      <c r="BO336" s="391"/>
      <c r="BP336" s="391"/>
      <c r="BQ336" s="391"/>
      <c r="BR336" s="391"/>
      <c r="BS336" s="391"/>
      <c r="BT336" s="391"/>
      <c r="BU336" s="391"/>
      <c r="BV336" s="391"/>
      <c r="BW336" s="391"/>
      <c r="BX336" s="391"/>
      <c r="BY336" s="391"/>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6"/>
      <c r="AJ337" s="211"/>
      <c r="AK337" s="211"/>
      <c r="AL337" s="211"/>
      <c r="AM337" s="211"/>
      <c r="AN337" s="211"/>
      <c r="AO337" s="211"/>
      <c r="AP337" s="211"/>
      <c r="AQ337" s="211"/>
      <c r="AR337" s="211"/>
      <c r="AS337" s="211"/>
      <c r="AT337" s="211"/>
      <c r="AU337" s="211"/>
      <c r="AV337" s="211"/>
      <c r="AW337" s="211"/>
      <c r="AX337" s="211"/>
      <c r="AY337" s="211"/>
      <c r="AZ337" s="211"/>
      <c r="BA337" s="135"/>
      <c r="BB337" s="135"/>
      <c r="BC337" s="391"/>
      <c r="BD337" s="391"/>
      <c r="BE337" s="391"/>
      <c r="BF337" s="391"/>
      <c r="BG337" s="391"/>
      <c r="BH337" s="391"/>
      <c r="BI337" s="391"/>
      <c r="BJ337" s="391"/>
      <c r="BK337" s="391"/>
      <c r="BL337" s="391"/>
      <c r="BM337" s="391"/>
      <c r="BN337" s="391"/>
      <c r="BO337" s="391"/>
      <c r="BP337" s="391"/>
      <c r="BQ337" s="391"/>
      <c r="BR337" s="391"/>
      <c r="BS337" s="391"/>
      <c r="BT337" s="391"/>
      <c r="BU337" s="391"/>
      <c r="BV337" s="391"/>
      <c r="BW337" s="391"/>
      <c r="BX337" s="391"/>
      <c r="BY337" s="391"/>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6"/>
      <c r="AJ338" s="211"/>
      <c r="AK338" s="211"/>
      <c r="AL338" s="211"/>
      <c r="AM338" s="211"/>
      <c r="AN338" s="211"/>
      <c r="AO338" s="211"/>
      <c r="AP338" s="211"/>
      <c r="AQ338" s="211"/>
      <c r="AR338" s="211"/>
      <c r="AS338" s="211"/>
      <c r="AT338" s="211"/>
      <c r="AU338" s="211"/>
      <c r="AV338" s="211"/>
      <c r="AW338" s="211"/>
      <c r="AX338" s="211"/>
      <c r="AY338" s="211"/>
      <c r="AZ338" s="211"/>
      <c r="BA338" s="135"/>
      <c r="BB338" s="135"/>
      <c r="BC338" s="391"/>
      <c r="BD338" s="391"/>
      <c r="BE338" s="391"/>
      <c r="BF338" s="391"/>
      <c r="BG338" s="391"/>
      <c r="BH338" s="391"/>
      <c r="BI338" s="391"/>
      <c r="BJ338" s="391"/>
      <c r="BK338" s="391"/>
      <c r="BL338" s="391"/>
      <c r="BM338" s="391"/>
      <c r="BN338" s="391"/>
      <c r="BO338" s="391"/>
      <c r="BP338" s="391"/>
      <c r="BQ338" s="391"/>
      <c r="BR338" s="391"/>
      <c r="BS338" s="391"/>
      <c r="BT338" s="391"/>
      <c r="BU338" s="391"/>
      <c r="BV338" s="391"/>
      <c r="BW338" s="391"/>
      <c r="BX338" s="391"/>
      <c r="BY338" s="391"/>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398" customFormat="true" ht="15" customHeight="true" x14ac:dyDescent="0.2">
      <c r="B339" s="397"/>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1827" t="s">
        <v>114</v>
      </c>
      <c r="BD339" s="1808"/>
      <c r="BE339" s="1808"/>
      <c r="BF339" s="1808"/>
      <c r="BG339" s="1809"/>
      <c r="BH339" s="1807" t="s">
        <v>38</v>
      </c>
      <c r="BI339" s="1808"/>
      <c r="BJ339" s="1808"/>
      <c r="BK339" s="1808"/>
      <c r="BL339" s="1809"/>
      <c r="BM339" s="1807" t="s">
        <v>37</v>
      </c>
      <c r="BN339" s="1808"/>
      <c r="BO339" s="1808"/>
      <c r="BP339" s="1808"/>
      <c r="BQ339" s="1810"/>
      <c r="BR339" s="1424" t="s">
        <v>138</v>
      </c>
      <c r="BS339" s="1425"/>
      <c r="BT339" s="1425"/>
      <c r="BU339" s="1425"/>
      <c r="BV339" s="1425"/>
      <c r="BW339" s="1425"/>
      <c r="BX339" s="1425"/>
      <c r="BY339" s="1426"/>
      <c r="BZ339" s="312"/>
      <c r="CA339" s="312"/>
      <c r="CB339" s="312"/>
      <c r="CC339" s="312"/>
      <c r="CD339" s="312"/>
      <c r="CE339" s="312"/>
      <c r="CF339" s="312"/>
      <c r="CG339" s="312"/>
      <c r="CH339" s="312"/>
      <c r="CI339" s="312"/>
      <c r="CJ339" s="215"/>
      <c r="CK339" s="215"/>
      <c r="CL339" s="215"/>
      <c r="CM339" s="215"/>
      <c r="CN339" s="215"/>
      <c r="CO339" s="215"/>
      <c r="CP339" s="215"/>
      <c r="CQ339" s="215"/>
      <c r="CR339" s="215"/>
      <c r="CS339" s="215"/>
      <c r="CT339" s="215"/>
      <c r="CU339" s="215"/>
      <c r="CV339" s="215"/>
      <c r="CW339" s="215"/>
      <c r="CX339" s="215"/>
      <c r="CY339" s="215"/>
      <c r="CZ339" s="215"/>
    </row>
    <row r="340" s="398" customFormat="true" ht="24" x14ac:dyDescent="0.2">
      <c r="B340" s="397"/>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4" t="s">
        <v>0</v>
      </c>
      <c r="BD340" s="180" t="s">
        <v>1</v>
      </c>
      <c r="BE340" s="180" t="s">
        <v>2</v>
      </c>
      <c r="BF340" s="180" t="s">
        <v>3</v>
      </c>
      <c r="BG340" s="365" t="s">
        <v>4</v>
      </c>
      <c r="BH340" s="366" t="s">
        <v>0</v>
      </c>
      <c r="BI340" s="180" t="s">
        <v>1</v>
      </c>
      <c r="BJ340" s="180" t="s">
        <v>2</v>
      </c>
      <c r="BK340" s="180" t="s">
        <v>3</v>
      </c>
      <c r="BL340" s="365" t="s">
        <v>4</v>
      </c>
      <c r="BM340" s="366" t="s">
        <v>0</v>
      </c>
      <c r="BN340" s="180" t="s">
        <v>1</v>
      </c>
      <c r="BO340" s="180" t="s">
        <v>2</v>
      </c>
      <c r="BP340" s="180" t="s">
        <v>3</v>
      </c>
      <c r="BQ340" s="365" t="s">
        <v>4</v>
      </c>
      <c r="BR340" s="366" t="s">
        <v>147</v>
      </c>
      <c r="BS340" s="180" t="s">
        <v>272</v>
      </c>
      <c r="BT340" s="180" t="s">
        <v>273</v>
      </c>
      <c r="BU340" s="180" t="s">
        <v>148</v>
      </c>
      <c r="BV340" s="180" t="s">
        <v>149</v>
      </c>
      <c r="BW340" s="180" t="s">
        <v>150</v>
      </c>
      <c r="BX340" s="180" t="s">
        <v>151</v>
      </c>
      <c r="BY340" s="181" t="s">
        <v>274</v>
      </c>
      <c r="BZ340" s="181" t="s">
        <v>153</v>
      </c>
      <c r="CA340" s="181" t="s">
        <v>154</v>
      </c>
      <c r="CB340" s="181" t="s">
        <v>155</v>
      </c>
      <c r="CC340" s="181" t="s">
        <v>156</v>
      </c>
      <c r="CD340" s="181" t="s">
        <v>157</v>
      </c>
      <c r="CE340" s="181" t="s">
        <v>275</v>
      </c>
      <c r="CF340" s="181" t="s">
        <v>159</v>
      </c>
      <c r="CG340" s="181" t="s">
        <v>276</v>
      </c>
      <c r="CH340" s="181" t="s">
        <v>277</v>
      </c>
      <c r="CI340" s="181" t="s">
        <v>278</v>
      </c>
      <c r="CJ340" s="1504"/>
      <c r="CK340" s="1504"/>
      <c r="CL340" s="1504"/>
      <c r="CM340" s="1504"/>
      <c r="CN340" s="1504"/>
      <c r="CO340" s="1504"/>
      <c r="CP340" s="1504"/>
      <c r="CQ340" s="1504"/>
      <c r="CR340" s="1504"/>
      <c r="CS340" s="1504"/>
      <c r="CT340" s="1504"/>
      <c r="CU340" s="1504"/>
      <c r="CV340" s="1504"/>
      <c r="CW340" s="1504"/>
      <c r="CX340" s="1504"/>
      <c r="CY340" s="1504"/>
      <c r="CZ340" s="1504"/>
    </row>
    <row r="341" s="398" customFormat="true" ht="15" customHeight="true" x14ac:dyDescent="0.2">
      <c r="B341" s="397"/>
      <c r="AJ341" s="216"/>
      <c r="AK341" s="216"/>
      <c r="AL341" s="216"/>
      <c r="AM341" s="216"/>
      <c r="AN341" s="216"/>
      <c r="AO341" s="216"/>
      <c r="AP341" s="216"/>
      <c r="AQ341" s="216"/>
      <c r="AR341" s="216"/>
      <c r="AS341" s="216"/>
      <c r="AT341" s="216"/>
      <c r="AU341" s="216"/>
      <c r="AV341" s="216"/>
      <c r="AW341" s="216"/>
      <c r="AX341" s="216"/>
      <c r="AY341" s="216"/>
      <c r="AZ341" s="216"/>
      <c r="BA341" s="1811" t="s">
        <v>145</v>
      </c>
      <c r="BB341" s="162" t="s">
        <v>49</v>
      </c>
      <c r="BC341" s="1052" t="s">
        <v>35</v>
      </c>
      <c r="BD341" s="1072" t="s">
        <v>35</v>
      </c>
      <c r="BE341" s="1072" t="s">
        <v>35</v>
      </c>
      <c r="BF341" s="1072" t="s">
        <v>35</v>
      </c>
      <c r="BG341" s="1092" t="s">
        <v>35</v>
      </c>
      <c r="BH341" s="1111" t="s">
        <v>35</v>
      </c>
      <c r="BI341" s="1072" t="s">
        <v>35</v>
      </c>
      <c r="BJ341" s="1072" t="s">
        <v>35</v>
      </c>
      <c r="BK341" s="1072" t="s">
        <v>35</v>
      </c>
      <c r="BL341" s="1092" t="s">
        <v>35</v>
      </c>
      <c r="BM341" s="1111" t="s">
        <v>35</v>
      </c>
      <c r="BN341" s="1072" t="s">
        <v>35</v>
      </c>
      <c r="BO341" s="1072" t="s">
        <v>35</v>
      </c>
      <c r="BP341" s="1072" t="s">
        <v>35</v>
      </c>
      <c r="BQ341" s="1092" t="s">
        <v>35</v>
      </c>
      <c r="BR341" s="1111" t="s">
        <v>35</v>
      </c>
      <c r="BS341" s="1072" t="s">
        <v>35</v>
      </c>
      <c r="BT341" s="1072" t="s">
        <v>35</v>
      </c>
      <c r="BU341" s="1072" t="s">
        <v>35</v>
      </c>
      <c r="BV341" s="1072" t="s">
        <v>35</v>
      </c>
      <c r="BW341" s="1072" t="s">
        <v>35</v>
      </c>
      <c r="BX341" s="1072" t="s">
        <v>35</v>
      </c>
      <c r="BY341" s="1130" t="s">
        <v>35</v>
      </c>
      <c r="BZ341" s="1130" t="s">
        <v>35</v>
      </c>
      <c r="CA341" s="1130" t="s">
        <v>35</v>
      </c>
      <c r="CB341" s="1130" t="s">
        <v>35</v>
      </c>
      <c r="CC341" s="1130" t="s">
        <v>35</v>
      </c>
      <c r="CD341" s="1130" t="s">
        <v>35</v>
      </c>
      <c r="CE341" s="1130" t="s">
        <v>35</v>
      </c>
      <c r="CF341" s="1130" t="s">
        <v>35</v>
      </c>
      <c r="CG341" s="1130" t="s">
        <v>35</v>
      </c>
      <c r="CH341" s="1130" t="s">
        <v>35</v>
      </c>
      <c r="CI341" s="1130" t="s">
        <v>35</v>
      </c>
      <c r="CJ341" s="1505"/>
      <c r="CK341" s="1505"/>
      <c r="CL341" s="1505"/>
      <c r="CM341" s="1505"/>
      <c r="CN341" s="1505"/>
      <c r="CO341" s="1505"/>
      <c r="CP341" s="1505"/>
      <c r="CQ341" s="1505"/>
      <c r="CR341" s="1505"/>
      <c r="CS341" s="1505"/>
      <c r="CT341" s="1505"/>
      <c r="CU341" s="1505"/>
      <c r="CV341" s="1505"/>
      <c r="CW341" s="1505"/>
      <c r="CX341" s="1505"/>
      <c r="CY341" s="1505"/>
      <c r="CZ341" s="1505"/>
    </row>
    <row r="342" s="398" customFormat="true" ht="15" customHeight="true" x14ac:dyDescent="0.2">
      <c r="B342" s="397"/>
      <c r="AJ342" s="216"/>
      <c r="AK342" s="216"/>
      <c r="AL342" s="216"/>
      <c r="AM342" s="216"/>
      <c r="AN342" s="216"/>
      <c r="AO342" s="216"/>
      <c r="AP342" s="216"/>
      <c r="AQ342" s="216"/>
      <c r="AR342" s="216"/>
      <c r="AS342" s="216"/>
      <c r="AT342" s="216"/>
      <c r="AU342" s="216"/>
      <c r="AV342" s="216"/>
      <c r="AW342" s="216"/>
      <c r="AX342" s="216"/>
      <c r="AY342" s="216"/>
      <c r="AZ342" s="216"/>
      <c r="BA342" s="1812"/>
      <c r="BB342" s="163" t="s">
        <v>48</v>
      </c>
      <c r="BC342" s="1053" t="s">
        <v>35</v>
      </c>
      <c r="BD342" s="1073" t="s">
        <v>35</v>
      </c>
      <c r="BE342" s="1073" t="s">
        <v>35</v>
      </c>
      <c r="BF342" s="1073" t="s">
        <v>35</v>
      </c>
      <c r="BG342" s="1093" t="s">
        <v>35</v>
      </c>
      <c r="BH342" s="1112" t="s">
        <v>35</v>
      </c>
      <c r="BI342" s="1073" t="s">
        <v>35</v>
      </c>
      <c r="BJ342" s="1073" t="s">
        <v>35</v>
      </c>
      <c r="BK342" s="1073" t="s">
        <v>35</v>
      </c>
      <c r="BL342" s="1093" t="s">
        <v>35</v>
      </c>
      <c r="BM342" s="1112" t="s">
        <v>35</v>
      </c>
      <c r="BN342" s="1073" t="s">
        <v>35</v>
      </c>
      <c r="BO342" s="1073" t="s">
        <v>35</v>
      </c>
      <c r="BP342" s="1073" t="s">
        <v>35</v>
      </c>
      <c r="BQ342" s="1093" t="s">
        <v>35</v>
      </c>
      <c r="BR342" s="1112" t="s">
        <v>35</v>
      </c>
      <c r="BS342" s="1073" t="s">
        <v>35</v>
      </c>
      <c r="BT342" s="1073" t="s">
        <v>35</v>
      </c>
      <c r="BU342" s="1073" t="s">
        <v>35</v>
      </c>
      <c r="BV342" s="1073" t="s">
        <v>35</v>
      </c>
      <c r="BW342" s="1073" t="s">
        <v>35</v>
      </c>
      <c r="BX342" s="1073" t="s">
        <v>35</v>
      </c>
      <c r="BY342" s="1131" t="s">
        <v>35</v>
      </c>
      <c r="BZ342" s="1131" t="s">
        <v>35</v>
      </c>
      <c r="CA342" s="1131" t="s">
        <v>35</v>
      </c>
      <c r="CB342" s="1131" t="s">
        <v>35</v>
      </c>
      <c r="CC342" s="1131" t="s">
        <v>35</v>
      </c>
      <c r="CD342" s="1131" t="s">
        <v>35</v>
      </c>
      <c r="CE342" s="1131" t="s">
        <v>35</v>
      </c>
      <c r="CF342" s="1131" t="s">
        <v>35</v>
      </c>
      <c r="CG342" s="1131" t="s">
        <v>35</v>
      </c>
      <c r="CH342" s="1131" t="s">
        <v>35</v>
      </c>
      <c r="CI342" s="1131" t="s">
        <v>35</v>
      </c>
      <c r="CJ342" s="1506"/>
      <c r="CK342" s="1506"/>
      <c r="CL342" s="1506"/>
      <c r="CM342" s="1506"/>
      <c r="CN342" s="1506"/>
      <c r="CO342" s="1506"/>
      <c r="CP342" s="1506"/>
      <c r="CQ342" s="1506"/>
      <c r="CR342" s="1506"/>
      <c r="CS342" s="1506"/>
      <c r="CT342" s="1506"/>
      <c r="CU342" s="1506"/>
      <c r="CV342" s="1506"/>
      <c r="CW342" s="1506"/>
      <c r="CX342" s="1506"/>
      <c r="CY342" s="1506"/>
      <c r="CZ342" s="1506"/>
    </row>
    <row r="343" s="398" customFormat="true" ht="15" customHeight="true" x14ac:dyDescent="0.2">
      <c r="B343" s="397"/>
      <c r="AJ343" s="216"/>
      <c r="AK343" s="216"/>
      <c r="AL343" s="216"/>
      <c r="AM343" s="216"/>
      <c r="AN343" s="216"/>
      <c r="AO343" s="216"/>
      <c r="AP343" s="216"/>
      <c r="AQ343" s="216"/>
      <c r="AR343" s="216"/>
      <c r="AS343" s="216"/>
      <c r="AT343" s="216"/>
      <c r="AU343" s="216"/>
      <c r="AV343" s="216"/>
      <c r="AW343" s="216"/>
      <c r="AX343" s="216"/>
      <c r="AY343" s="216"/>
      <c r="AZ343" s="216"/>
      <c r="BA343" s="1813" t="s">
        <v>140</v>
      </c>
      <c r="BB343" s="163" t="s">
        <v>49</v>
      </c>
      <c r="BC343" s="1053" t="s">
        <v>35</v>
      </c>
      <c r="BD343" s="1073" t="s">
        <v>35</v>
      </c>
      <c r="BE343" s="1073" t="s">
        <v>35</v>
      </c>
      <c r="BF343" s="1073" t="s">
        <v>35</v>
      </c>
      <c r="BG343" s="1093" t="s">
        <v>35</v>
      </c>
      <c r="BH343" s="1112" t="s">
        <v>35</v>
      </c>
      <c r="BI343" s="1073" t="s">
        <v>35</v>
      </c>
      <c r="BJ343" s="1073" t="s">
        <v>35</v>
      </c>
      <c r="BK343" s="1073" t="s">
        <v>35</v>
      </c>
      <c r="BL343" s="1093" t="s">
        <v>35</v>
      </c>
      <c r="BM343" s="1112" t="s">
        <v>35</v>
      </c>
      <c r="BN343" s="1073" t="s">
        <v>35</v>
      </c>
      <c r="BO343" s="1073" t="s">
        <v>35</v>
      </c>
      <c r="BP343" s="1073" t="s">
        <v>35</v>
      </c>
      <c r="BQ343" s="1093" t="s">
        <v>35</v>
      </c>
      <c r="BR343" s="1112" t="s">
        <v>35</v>
      </c>
      <c r="BS343" s="1073" t="s">
        <v>35</v>
      </c>
      <c r="BT343" s="1073" t="s">
        <v>35</v>
      </c>
      <c r="BU343" s="1073" t="s">
        <v>35</v>
      </c>
      <c r="BV343" s="1073" t="s">
        <v>35</v>
      </c>
      <c r="BW343" s="1073" t="s">
        <v>35</v>
      </c>
      <c r="BX343" s="1073" t="s">
        <v>35</v>
      </c>
      <c r="BY343" s="1131" t="s">
        <v>35</v>
      </c>
      <c r="BZ343" s="1131" t="s">
        <v>35</v>
      </c>
      <c r="CA343" s="1131" t="s">
        <v>35</v>
      </c>
      <c r="CB343" s="1131" t="s">
        <v>35</v>
      </c>
      <c r="CC343" s="1131" t="s">
        <v>35</v>
      </c>
      <c r="CD343" s="1131" t="s">
        <v>35</v>
      </c>
      <c r="CE343" s="1131" t="s">
        <v>35</v>
      </c>
      <c r="CF343" s="1131" t="s">
        <v>35</v>
      </c>
      <c r="CG343" s="1131" t="s">
        <v>35</v>
      </c>
      <c r="CH343" s="1131" t="s">
        <v>35</v>
      </c>
      <c r="CI343" s="1131" t="s">
        <v>35</v>
      </c>
      <c r="CJ343" s="1506"/>
      <c r="CK343" s="1506"/>
      <c r="CL343" s="1506"/>
      <c r="CM343" s="1506"/>
      <c r="CN343" s="1506"/>
      <c r="CO343" s="1506"/>
      <c r="CP343" s="1506"/>
      <c r="CQ343" s="1506"/>
      <c r="CR343" s="1506"/>
      <c r="CS343" s="1506"/>
      <c r="CT343" s="1506"/>
      <c r="CU343" s="1506"/>
      <c r="CV343" s="1506"/>
      <c r="CW343" s="1506"/>
      <c r="CX343" s="1506"/>
      <c r="CY343" s="1506"/>
      <c r="CZ343" s="1506"/>
    </row>
    <row r="344" s="398" customFormat="true" ht="15" customHeight="true" x14ac:dyDescent="0.2">
      <c r="B344" s="397"/>
      <c r="AJ344" s="216"/>
      <c r="AK344" s="216"/>
      <c r="AL344" s="216"/>
      <c r="AM344" s="216"/>
      <c r="AN344" s="216"/>
      <c r="AO344" s="216"/>
      <c r="AP344" s="216"/>
      <c r="AQ344" s="216"/>
      <c r="AR344" s="216"/>
      <c r="AS344" s="216"/>
      <c r="AT344" s="216"/>
      <c r="AU344" s="216"/>
      <c r="AV344" s="216"/>
      <c r="AW344" s="216"/>
      <c r="AX344" s="216"/>
      <c r="AY344" s="216"/>
      <c r="AZ344" s="216"/>
      <c r="BA344" s="1812"/>
      <c r="BB344" s="163" t="s">
        <v>48</v>
      </c>
      <c r="BC344" s="1053" t="s">
        <v>35</v>
      </c>
      <c r="BD344" s="1073" t="s">
        <v>35</v>
      </c>
      <c r="BE344" s="1073" t="s">
        <v>35</v>
      </c>
      <c r="BF344" s="1073" t="s">
        <v>35</v>
      </c>
      <c r="BG344" s="1093" t="s">
        <v>35</v>
      </c>
      <c r="BH344" s="1112" t="s">
        <v>35</v>
      </c>
      <c r="BI344" s="1073" t="s">
        <v>35</v>
      </c>
      <c r="BJ344" s="1073" t="s">
        <v>35</v>
      </c>
      <c r="BK344" s="1073" t="s">
        <v>35</v>
      </c>
      <c r="BL344" s="1093" t="s">
        <v>35</v>
      </c>
      <c r="BM344" s="1112" t="s">
        <v>35</v>
      </c>
      <c r="BN344" s="1073" t="s">
        <v>35</v>
      </c>
      <c r="BO344" s="1073" t="s">
        <v>35</v>
      </c>
      <c r="BP344" s="1073" t="s">
        <v>35</v>
      </c>
      <c r="BQ344" s="1093" t="s">
        <v>35</v>
      </c>
      <c r="BR344" s="1112" t="s">
        <v>35</v>
      </c>
      <c r="BS344" s="1073" t="s">
        <v>35</v>
      </c>
      <c r="BT344" s="1073" t="s">
        <v>35</v>
      </c>
      <c r="BU344" s="1073" t="s">
        <v>35</v>
      </c>
      <c r="BV344" s="1073" t="s">
        <v>35</v>
      </c>
      <c r="BW344" s="1073" t="s">
        <v>35</v>
      </c>
      <c r="BX344" s="1073" t="s">
        <v>35</v>
      </c>
      <c r="BY344" s="1131" t="s">
        <v>35</v>
      </c>
      <c r="BZ344" s="1131" t="s">
        <v>35</v>
      </c>
      <c r="CA344" s="1131" t="s">
        <v>35</v>
      </c>
      <c r="CB344" s="1131" t="s">
        <v>35</v>
      </c>
      <c r="CC344" s="1131" t="s">
        <v>35</v>
      </c>
      <c r="CD344" s="1131" t="s">
        <v>35</v>
      </c>
      <c r="CE344" s="1131" t="s">
        <v>35</v>
      </c>
      <c r="CF344" s="1131" t="s">
        <v>35</v>
      </c>
      <c r="CG344" s="1131" t="s">
        <v>35</v>
      </c>
      <c r="CH344" s="1131" t="s">
        <v>35</v>
      </c>
      <c r="CI344" s="1131" t="s">
        <v>35</v>
      </c>
      <c r="CJ344" s="1506"/>
      <c r="CK344" s="1506"/>
      <c r="CL344" s="1506"/>
      <c r="CM344" s="1506"/>
      <c r="CN344" s="1506"/>
      <c r="CO344" s="1506"/>
      <c r="CP344" s="1506"/>
      <c r="CQ344" s="1506"/>
      <c r="CR344" s="1506"/>
      <c r="CS344" s="1506"/>
      <c r="CT344" s="1506"/>
      <c r="CU344" s="1506"/>
      <c r="CV344" s="1506"/>
      <c r="CW344" s="1506"/>
      <c r="CX344" s="1506"/>
      <c r="CY344" s="1506"/>
      <c r="CZ344" s="1506"/>
    </row>
    <row r="345" s="398" customFormat="true" ht="15" customHeight="true" x14ac:dyDescent="0.2">
      <c r="B345" s="397"/>
      <c r="AJ345" s="216"/>
      <c r="AK345" s="216"/>
      <c r="AL345" s="216"/>
      <c r="AM345" s="216"/>
      <c r="AN345" s="216"/>
      <c r="AO345" s="216"/>
      <c r="AP345" s="216"/>
      <c r="AQ345" s="216"/>
      <c r="AR345" s="216"/>
      <c r="AS345" s="216"/>
      <c r="AT345" s="216"/>
      <c r="AU345" s="216"/>
      <c r="AV345" s="216"/>
      <c r="AW345" s="216"/>
      <c r="AX345" s="216"/>
      <c r="AY345" s="216"/>
      <c r="AZ345" s="216"/>
      <c r="BA345" s="1813" t="s">
        <v>141</v>
      </c>
      <c r="BB345" s="163" t="s">
        <v>49</v>
      </c>
      <c r="BC345" s="1053" t="s">
        <v>35</v>
      </c>
      <c r="BD345" s="1073" t="s">
        <v>35</v>
      </c>
      <c r="BE345" s="1073" t="s">
        <v>35</v>
      </c>
      <c r="BF345" s="1073" t="s">
        <v>35</v>
      </c>
      <c r="BG345" s="1093" t="s">
        <v>35</v>
      </c>
      <c r="BH345" s="1112" t="s">
        <v>35</v>
      </c>
      <c r="BI345" s="1073" t="s">
        <v>35</v>
      </c>
      <c r="BJ345" s="1073" t="s">
        <v>35</v>
      </c>
      <c r="BK345" s="1073" t="s">
        <v>35</v>
      </c>
      <c r="BL345" s="1093" t="s">
        <v>35</v>
      </c>
      <c r="BM345" s="1112" t="s">
        <v>35</v>
      </c>
      <c r="BN345" s="1073" t="s">
        <v>35</v>
      </c>
      <c r="BO345" s="1073" t="s">
        <v>35</v>
      </c>
      <c r="BP345" s="1073" t="s">
        <v>35</v>
      </c>
      <c r="BQ345" s="1093" t="s">
        <v>35</v>
      </c>
      <c r="BR345" s="1112" t="s">
        <v>35</v>
      </c>
      <c r="BS345" s="1073" t="s">
        <v>35</v>
      </c>
      <c r="BT345" s="1073" t="s">
        <v>35</v>
      </c>
      <c r="BU345" s="1073" t="s">
        <v>35</v>
      </c>
      <c r="BV345" s="1073" t="s">
        <v>35</v>
      </c>
      <c r="BW345" s="1073" t="s">
        <v>35</v>
      </c>
      <c r="BX345" s="1073" t="s">
        <v>35</v>
      </c>
      <c r="BY345" s="1131" t="s">
        <v>35</v>
      </c>
      <c r="BZ345" s="1131" t="s">
        <v>35</v>
      </c>
      <c r="CA345" s="1131" t="s">
        <v>35</v>
      </c>
      <c r="CB345" s="1131" t="s">
        <v>35</v>
      </c>
      <c r="CC345" s="1131" t="s">
        <v>35</v>
      </c>
      <c r="CD345" s="1131" t="s">
        <v>35</v>
      </c>
      <c r="CE345" s="1131" t="s">
        <v>35</v>
      </c>
      <c r="CF345" s="1131" t="s">
        <v>35</v>
      </c>
      <c r="CG345" s="1131" t="s">
        <v>35</v>
      </c>
      <c r="CH345" s="1131" t="s">
        <v>35</v>
      </c>
      <c r="CI345" s="1131" t="s">
        <v>35</v>
      </c>
      <c r="CJ345" s="1506"/>
      <c r="CK345" s="1506"/>
      <c r="CL345" s="1506"/>
      <c r="CM345" s="1506"/>
      <c r="CN345" s="1506"/>
      <c r="CO345" s="1506"/>
      <c r="CP345" s="1506"/>
      <c r="CQ345" s="1506"/>
      <c r="CR345" s="1506"/>
      <c r="CS345" s="1506"/>
      <c r="CT345" s="1506"/>
      <c r="CU345" s="1506"/>
      <c r="CV345" s="1506"/>
      <c r="CW345" s="1506"/>
      <c r="CX345" s="1506"/>
      <c r="CY345" s="1506"/>
      <c r="CZ345" s="1506"/>
    </row>
    <row r="346" s="398" customFormat="true" ht="15" customHeight="true" x14ac:dyDescent="0.2">
      <c r="B346" s="397"/>
      <c r="AJ346" s="216"/>
      <c r="AK346" s="216"/>
      <c r="AL346" s="216"/>
      <c r="AM346" s="216"/>
      <c r="AN346" s="216"/>
      <c r="AO346" s="216"/>
      <c r="AP346" s="216"/>
      <c r="AQ346" s="216"/>
      <c r="AR346" s="216"/>
      <c r="AS346" s="216"/>
      <c r="AT346" s="216"/>
      <c r="AU346" s="216"/>
      <c r="AV346" s="216"/>
      <c r="AW346" s="216"/>
      <c r="AX346" s="216"/>
      <c r="AY346" s="216"/>
      <c r="AZ346" s="216"/>
      <c r="BA346" s="1812"/>
      <c r="BB346" s="163" t="s">
        <v>48</v>
      </c>
      <c r="BC346" s="1053" t="s">
        <v>35</v>
      </c>
      <c r="BD346" s="1073" t="s">
        <v>35</v>
      </c>
      <c r="BE346" s="1073" t="s">
        <v>35</v>
      </c>
      <c r="BF346" s="1073" t="s">
        <v>35</v>
      </c>
      <c r="BG346" s="1093" t="s">
        <v>35</v>
      </c>
      <c r="BH346" s="1112" t="s">
        <v>35</v>
      </c>
      <c r="BI346" s="1073" t="s">
        <v>35</v>
      </c>
      <c r="BJ346" s="1073" t="s">
        <v>35</v>
      </c>
      <c r="BK346" s="1073" t="s">
        <v>35</v>
      </c>
      <c r="BL346" s="1093" t="s">
        <v>35</v>
      </c>
      <c r="BM346" s="1112" t="s">
        <v>35</v>
      </c>
      <c r="BN346" s="1073" t="s">
        <v>35</v>
      </c>
      <c r="BO346" s="1073" t="s">
        <v>35</v>
      </c>
      <c r="BP346" s="1073" t="s">
        <v>35</v>
      </c>
      <c r="BQ346" s="1093" t="s">
        <v>35</v>
      </c>
      <c r="BR346" s="1112" t="s">
        <v>35</v>
      </c>
      <c r="BS346" s="1073" t="s">
        <v>35</v>
      </c>
      <c r="BT346" s="1073" t="s">
        <v>35</v>
      </c>
      <c r="BU346" s="1073" t="s">
        <v>35</v>
      </c>
      <c r="BV346" s="1073" t="s">
        <v>35</v>
      </c>
      <c r="BW346" s="1073" t="s">
        <v>35</v>
      </c>
      <c r="BX346" s="1073" t="s">
        <v>35</v>
      </c>
      <c r="BY346" s="1131" t="s">
        <v>35</v>
      </c>
      <c r="BZ346" s="1131" t="s">
        <v>35</v>
      </c>
      <c r="CA346" s="1131" t="s">
        <v>35</v>
      </c>
      <c r="CB346" s="1131" t="s">
        <v>35</v>
      </c>
      <c r="CC346" s="1131" t="s">
        <v>35</v>
      </c>
      <c r="CD346" s="1131" t="s">
        <v>35</v>
      </c>
      <c r="CE346" s="1131" t="s">
        <v>35</v>
      </c>
      <c r="CF346" s="1131" t="s">
        <v>35</v>
      </c>
      <c r="CG346" s="1131" t="s">
        <v>35</v>
      </c>
      <c r="CH346" s="1131" t="s">
        <v>35</v>
      </c>
      <c r="CI346" s="1131" t="s">
        <v>35</v>
      </c>
      <c r="CJ346" s="1506"/>
      <c r="CK346" s="1506"/>
      <c r="CL346" s="1506"/>
      <c r="CM346" s="1506"/>
      <c r="CN346" s="1506"/>
      <c r="CO346" s="1506"/>
      <c r="CP346" s="1506"/>
      <c r="CQ346" s="1506"/>
      <c r="CR346" s="1506"/>
      <c r="CS346" s="1506"/>
      <c r="CT346" s="1506"/>
      <c r="CU346" s="1506"/>
      <c r="CV346" s="1506"/>
      <c r="CW346" s="1506"/>
      <c r="CX346" s="1506"/>
      <c r="CY346" s="1506"/>
      <c r="CZ346" s="1506"/>
    </row>
    <row r="347" s="398" customFormat="true" ht="15" customHeight="true" x14ac:dyDescent="0.2">
      <c r="B347" s="397"/>
      <c r="AJ347" s="216"/>
      <c r="AK347" s="216"/>
      <c r="AL347" s="216"/>
      <c r="AM347" s="216"/>
      <c r="AN347" s="216"/>
      <c r="AO347" s="216"/>
      <c r="AP347" s="216"/>
      <c r="AQ347" s="216"/>
      <c r="AR347" s="216"/>
      <c r="AS347" s="216"/>
      <c r="AT347" s="216"/>
      <c r="AU347" s="216"/>
      <c r="AV347" s="216"/>
      <c r="AW347" s="216"/>
      <c r="AX347" s="216"/>
      <c r="AY347" s="216"/>
      <c r="AZ347" s="216"/>
      <c r="BA347" s="1813" t="s">
        <v>142</v>
      </c>
      <c r="BB347" s="163" t="s">
        <v>49</v>
      </c>
      <c r="BC347" s="1053" t="s">
        <v>35</v>
      </c>
      <c r="BD347" s="1073" t="s">
        <v>35</v>
      </c>
      <c r="BE347" s="1073" t="s">
        <v>35</v>
      </c>
      <c r="BF347" s="1073" t="s">
        <v>35</v>
      </c>
      <c r="BG347" s="1093" t="s">
        <v>35</v>
      </c>
      <c r="BH347" s="1112" t="s">
        <v>35</v>
      </c>
      <c r="BI347" s="1073" t="s">
        <v>35</v>
      </c>
      <c r="BJ347" s="1073" t="s">
        <v>35</v>
      </c>
      <c r="BK347" s="1073" t="s">
        <v>35</v>
      </c>
      <c r="BL347" s="1093" t="s">
        <v>35</v>
      </c>
      <c r="BM347" s="1112" t="s">
        <v>35</v>
      </c>
      <c r="BN347" s="1073" t="s">
        <v>35</v>
      </c>
      <c r="BO347" s="1073" t="s">
        <v>35</v>
      </c>
      <c r="BP347" s="1073" t="s">
        <v>35</v>
      </c>
      <c r="BQ347" s="1093" t="s">
        <v>35</v>
      </c>
      <c r="BR347" s="1112" t="s">
        <v>35</v>
      </c>
      <c r="BS347" s="1073" t="s">
        <v>35</v>
      </c>
      <c r="BT347" s="1073" t="s">
        <v>35</v>
      </c>
      <c r="BU347" s="1073" t="s">
        <v>35</v>
      </c>
      <c r="BV347" s="1073" t="s">
        <v>35</v>
      </c>
      <c r="BW347" s="1073" t="s">
        <v>35</v>
      </c>
      <c r="BX347" s="1073" t="s">
        <v>35</v>
      </c>
      <c r="BY347" s="1131" t="s">
        <v>35</v>
      </c>
      <c r="BZ347" s="1131" t="s">
        <v>35</v>
      </c>
      <c r="CA347" s="1131" t="s">
        <v>35</v>
      </c>
      <c r="CB347" s="1131" t="s">
        <v>35</v>
      </c>
      <c r="CC347" s="1131" t="s">
        <v>35</v>
      </c>
      <c r="CD347" s="1131" t="s">
        <v>35</v>
      </c>
      <c r="CE347" s="1131" t="s">
        <v>35</v>
      </c>
      <c r="CF347" s="1131" t="s">
        <v>35</v>
      </c>
      <c r="CG347" s="1131" t="s">
        <v>35</v>
      </c>
      <c r="CH347" s="1131" t="s">
        <v>35</v>
      </c>
      <c r="CI347" s="1131" t="s">
        <v>35</v>
      </c>
      <c r="CJ347" s="1506"/>
      <c r="CK347" s="1506"/>
      <c r="CL347" s="1506"/>
      <c r="CM347" s="1506"/>
      <c r="CN347" s="1506"/>
      <c r="CO347" s="1506"/>
      <c r="CP347" s="1506"/>
      <c r="CQ347" s="1506"/>
      <c r="CR347" s="1506"/>
      <c r="CS347" s="1506"/>
      <c r="CT347" s="1506"/>
      <c r="CU347" s="1506"/>
      <c r="CV347" s="1506"/>
      <c r="CW347" s="1506"/>
      <c r="CX347" s="1506"/>
      <c r="CY347" s="1506"/>
      <c r="CZ347" s="1506"/>
    </row>
    <row r="348" s="398" customFormat="true" ht="15" customHeight="true" x14ac:dyDescent="0.2">
      <c r="B348" s="397"/>
      <c r="AJ348" s="216"/>
      <c r="AK348" s="216"/>
      <c r="AL348" s="216"/>
      <c r="AM348" s="216"/>
      <c r="AN348" s="216"/>
      <c r="AO348" s="216"/>
      <c r="AP348" s="216"/>
      <c r="AQ348" s="216"/>
      <c r="AR348" s="216"/>
      <c r="AS348" s="216"/>
      <c r="AT348" s="216"/>
      <c r="AU348" s="216"/>
      <c r="AV348" s="216"/>
      <c r="AW348" s="216"/>
      <c r="AX348" s="216"/>
      <c r="AY348" s="216"/>
      <c r="AZ348" s="216"/>
      <c r="BA348" s="1812"/>
      <c r="BB348" s="163" t="s">
        <v>48</v>
      </c>
      <c r="BC348" s="1053" t="s">
        <v>35</v>
      </c>
      <c r="BD348" s="1073" t="s">
        <v>35</v>
      </c>
      <c r="BE348" s="1073" t="s">
        <v>35</v>
      </c>
      <c r="BF348" s="1073" t="s">
        <v>35</v>
      </c>
      <c r="BG348" s="1093" t="s">
        <v>35</v>
      </c>
      <c r="BH348" s="1112" t="s">
        <v>35</v>
      </c>
      <c r="BI348" s="1073" t="s">
        <v>35</v>
      </c>
      <c r="BJ348" s="1073" t="s">
        <v>35</v>
      </c>
      <c r="BK348" s="1073" t="s">
        <v>35</v>
      </c>
      <c r="BL348" s="1093" t="s">
        <v>35</v>
      </c>
      <c r="BM348" s="1112" t="s">
        <v>35</v>
      </c>
      <c r="BN348" s="1073" t="s">
        <v>35</v>
      </c>
      <c r="BO348" s="1073" t="s">
        <v>35</v>
      </c>
      <c r="BP348" s="1073" t="s">
        <v>35</v>
      </c>
      <c r="BQ348" s="1093" t="s">
        <v>35</v>
      </c>
      <c r="BR348" s="1112" t="s">
        <v>35</v>
      </c>
      <c r="BS348" s="1073" t="s">
        <v>35</v>
      </c>
      <c r="BT348" s="1073" t="s">
        <v>35</v>
      </c>
      <c r="BU348" s="1073" t="s">
        <v>35</v>
      </c>
      <c r="BV348" s="1073" t="s">
        <v>35</v>
      </c>
      <c r="BW348" s="1073" t="s">
        <v>35</v>
      </c>
      <c r="BX348" s="1073" t="s">
        <v>35</v>
      </c>
      <c r="BY348" s="1131" t="s">
        <v>35</v>
      </c>
      <c r="BZ348" s="1131" t="s">
        <v>35</v>
      </c>
      <c r="CA348" s="1131" t="s">
        <v>35</v>
      </c>
      <c r="CB348" s="1131" t="s">
        <v>35</v>
      </c>
      <c r="CC348" s="1131" t="s">
        <v>35</v>
      </c>
      <c r="CD348" s="1131" t="s">
        <v>35</v>
      </c>
      <c r="CE348" s="1131" t="s">
        <v>35</v>
      </c>
      <c r="CF348" s="1131" t="s">
        <v>35</v>
      </c>
      <c r="CG348" s="1131" t="s">
        <v>35</v>
      </c>
      <c r="CH348" s="1131" t="s">
        <v>35</v>
      </c>
      <c r="CI348" s="1131" t="s">
        <v>35</v>
      </c>
      <c r="CJ348" s="1506"/>
      <c r="CK348" s="1506"/>
      <c r="CL348" s="1506"/>
      <c r="CM348" s="1506"/>
      <c r="CN348" s="1506"/>
      <c r="CO348" s="1506"/>
      <c r="CP348" s="1506"/>
      <c r="CQ348" s="1506"/>
      <c r="CR348" s="1506"/>
      <c r="CS348" s="1506"/>
      <c r="CT348" s="1506"/>
      <c r="CU348" s="1506"/>
      <c r="CV348" s="1506"/>
      <c r="CW348" s="1506"/>
      <c r="CX348" s="1506"/>
      <c r="CY348" s="1506"/>
      <c r="CZ348" s="1506"/>
    </row>
    <row r="349" s="398" customFormat="true" ht="15" customHeight="true" x14ac:dyDescent="0.2">
      <c r="B349" s="397"/>
      <c r="AJ349" s="216"/>
      <c r="AK349" s="216"/>
      <c r="AL349" s="216"/>
      <c r="AM349" s="216"/>
      <c r="AN349" s="216"/>
      <c r="AO349" s="216"/>
      <c r="AP349" s="216"/>
      <c r="AQ349" s="216"/>
      <c r="AR349" s="216"/>
      <c r="AS349" s="216"/>
      <c r="AT349" s="216"/>
      <c r="AU349" s="216"/>
      <c r="AV349" s="216"/>
      <c r="AW349" s="216"/>
      <c r="AX349" s="216"/>
      <c r="AY349" s="216"/>
      <c r="AZ349" s="216"/>
      <c r="BA349" s="1813" t="s">
        <v>143</v>
      </c>
      <c r="BB349" s="163" t="s">
        <v>49</v>
      </c>
      <c r="BC349" s="1053" t="s">
        <v>35</v>
      </c>
      <c r="BD349" s="1073" t="s">
        <v>35</v>
      </c>
      <c r="BE349" s="1073" t="s">
        <v>35</v>
      </c>
      <c r="BF349" s="1073" t="s">
        <v>35</v>
      </c>
      <c r="BG349" s="1093" t="s">
        <v>35</v>
      </c>
      <c r="BH349" s="1112" t="s">
        <v>35</v>
      </c>
      <c r="BI349" s="1073" t="s">
        <v>35</v>
      </c>
      <c r="BJ349" s="1073" t="s">
        <v>35</v>
      </c>
      <c r="BK349" s="1073" t="s">
        <v>35</v>
      </c>
      <c r="BL349" s="1093" t="s">
        <v>35</v>
      </c>
      <c r="BM349" s="1112" t="s">
        <v>35</v>
      </c>
      <c r="BN349" s="1073" t="s">
        <v>35</v>
      </c>
      <c r="BO349" s="1073" t="s">
        <v>35</v>
      </c>
      <c r="BP349" s="1073" t="s">
        <v>35</v>
      </c>
      <c r="BQ349" s="1093" t="s">
        <v>35</v>
      </c>
      <c r="BR349" s="1112" t="s">
        <v>35</v>
      </c>
      <c r="BS349" s="1073" t="s">
        <v>35</v>
      </c>
      <c r="BT349" s="1073" t="s">
        <v>35</v>
      </c>
      <c r="BU349" s="1073" t="s">
        <v>35</v>
      </c>
      <c r="BV349" s="1073" t="s">
        <v>35</v>
      </c>
      <c r="BW349" s="1073" t="s">
        <v>35</v>
      </c>
      <c r="BX349" s="1073" t="s">
        <v>35</v>
      </c>
      <c r="BY349" s="1131" t="s">
        <v>35</v>
      </c>
      <c r="BZ349" s="1131" t="s">
        <v>35</v>
      </c>
      <c r="CA349" s="1131" t="s">
        <v>35</v>
      </c>
      <c r="CB349" s="1131" t="s">
        <v>35</v>
      </c>
      <c r="CC349" s="1131" t="s">
        <v>35</v>
      </c>
      <c r="CD349" s="1131" t="s">
        <v>35</v>
      </c>
      <c r="CE349" s="1131" t="s">
        <v>35</v>
      </c>
      <c r="CF349" s="1131" t="s">
        <v>35</v>
      </c>
      <c r="CG349" s="1131" t="s">
        <v>35</v>
      </c>
      <c r="CH349" s="1131" t="s">
        <v>35</v>
      </c>
      <c r="CI349" s="1131" t="s">
        <v>35</v>
      </c>
      <c r="CJ349" s="1506"/>
      <c r="CK349" s="1506"/>
      <c r="CL349" s="1506"/>
      <c r="CM349" s="1506"/>
      <c r="CN349" s="1506"/>
      <c r="CO349" s="1506"/>
      <c r="CP349" s="1506"/>
      <c r="CQ349" s="1506"/>
      <c r="CR349" s="1506"/>
      <c r="CS349" s="1506"/>
      <c r="CT349" s="1506"/>
      <c r="CU349" s="1506"/>
      <c r="CV349" s="1506"/>
      <c r="CW349" s="1506"/>
      <c r="CX349" s="1506"/>
      <c r="CY349" s="1506"/>
      <c r="CZ349" s="1506"/>
    </row>
    <row r="350" s="398" customFormat="true" ht="15" customHeight="true" x14ac:dyDescent="0.2">
      <c r="B350" s="397"/>
      <c r="AJ350" s="216"/>
      <c r="AK350" s="216"/>
      <c r="AL350" s="216"/>
      <c r="AM350" s="216"/>
      <c r="AN350" s="216"/>
      <c r="AO350" s="216"/>
      <c r="AP350" s="216"/>
      <c r="AQ350" s="216"/>
      <c r="AR350" s="216"/>
      <c r="AS350" s="216"/>
      <c r="AT350" s="216"/>
      <c r="AU350" s="216"/>
      <c r="AV350" s="216"/>
      <c r="AW350" s="216"/>
      <c r="AX350" s="216"/>
      <c r="AY350" s="216"/>
      <c r="AZ350" s="216"/>
      <c r="BA350" s="1812"/>
      <c r="BB350" s="163" t="s">
        <v>48</v>
      </c>
      <c r="BC350" s="1053" t="s">
        <v>35</v>
      </c>
      <c r="BD350" s="1073" t="s">
        <v>35</v>
      </c>
      <c r="BE350" s="1073" t="s">
        <v>35</v>
      </c>
      <c r="BF350" s="1073" t="s">
        <v>35</v>
      </c>
      <c r="BG350" s="1093" t="s">
        <v>35</v>
      </c>
      <c r="BH350" s="1112" t="s">
        <v>35</v>
      </c>
      <c r="BI350" s="1073" t="s">
        <v>35</v>
      </c>
      <c r="BJ350" s="1073" t="s">
        <v>35</v>
      </c>
      <c r="BK350" s="1073" t="s">
        <v>35</v>
      </c>
      <c r="BL350" s="1093" t="s">
        <v>35</v>
      </c>
      <c r="BM350" s="1112" t="s">
        <v>35</v>
      </c>
      <c r="BN350" s="1073" t="s">
        <v>35</v>
      </c>
      <c r="BO350" s="1073" t="s">
        <v>35</v>
      </c>
      <c r="BP350" s="1073" t="s">
        <v>35</v>
      </c>
      <c r="BQ350" s="1093" t="s">
        <v>35</v>
      </c>
      <c r="BR350" s="1112" t="s">
        <v>35</v>
      </c>
      <c r="BS350" s="1073" t="s">
        <v>35</v>
      </c>
      <c r="BT350" s="1073" t="s">
        <v>35</v>
      </c>
      <c r="BU350" s="1073" t="s">
        <v>35</v>
      </c>
      <c r="BV350" s="1073" t="s">
        <v>35</v>
      </c>
      <c r="BW350" s="1073" t="s">
        <v>35</v>
      </c>
      <c r="BX350" s="1073" t="s">
        <v>35</v>
      </c>
      <c r="BY350" s="1131" t="s">
        <v>35</v>
      </c>
      <c r="BZ350" s="1131" t="s">
        <v>35</v>
      </c>
      <c r="CA350" s="1131" t="s">
        <v>35</v>
      </c>
      <c r="CB350" s="1131" t="s">
        <v>35</v>
      </c>
      <c r="CC350" s="1131" t="s">
        <v>35</v>
      </c>
      <c r="CD350" s="1131" t="s">
        <v>35</v>
      </c>
      <c r="CE350" s="1131" t="s">
        <v>35</v>
      </c>
      <c r="CF350" s="1131" t="s">
        <v>35</v>
      </c>
      <c r="CG350" s="1131" t="s">
        <v>35</v>
      </c>
      <c r="CH350" s="1131" t="s">
        <v>35</v>
      </c>
      <c r="CI350" s="1131" t="s">
        <v>35</v>
      </c>
      <c r="CJ350" s="1506"/>
      <c r="CK350" s="1506"/>
      <c r="CL350" s="1506"/>
      <c r="CM350" s="1506"/>
      <c r="CN350" s="1506"/>
      <c r="CO350" s="1506"/>
      <c r="CP350" s="1506"/>
      <c r="CQ350" s="1506"/>
      <c r="CR350" s="1506"/>
      <c r="CS350" s="1506"/>
      <c r="CT350" s="1506"/>
      <c r="CU350" s="1506"/>
      <c r="CV350" s="1506"/>
      <c r="CW350" s="1506"/>
      <c r="CX350" s="1506"/>
      <c r="CY350" s="1506"/>
      <c r="CZ350" s="1506"/>
    </row>
    <row r="351" s="398" customFormat="true" ht="15" customHeight="true" x14ac:dyDescent="0.2">
      <c r="B351" s="397"/>
      <c r="AJ351" s="216"/>
      <c r="AK351" s="216"/>
      <c r="AL351" s="216"/>
      <c r="AM351" s="216"/>
      <c r="AN351" s="216"/>
      <c r="AO351" s="216"/>
      <c r="AP351" s="216"/>
      <c r="AQ351" s="216"/>
      <c r="AR351" s="216"/>
      <c r="AS351" s="216"/>
      <c r="AT351" s="216"/>
      <c r="AU351" s="216"/>
      <c r="AV351" s="216"/>
      <c r="AW351" s="216"/>
      <c r="AX351" s="216"/>
      <c r="AY351" s="216"/>
      <c r="AZ351" s="216"/>
      <c r="BA351" s="1813" t="s">
        <v>144</v>
      </c>
      <c r="BB351" s="163" t="s">
        <v>49</v>
      </c>
      <c r="BC351" s="1053" t="s">
        <v>35</v>
      </c>
      <c r="BD351" s="1073" t="s">
        <v>35</v>
      </c>
      <c r="BE351" s="1073" t="s">
        <v>35</v>
      </c>
      <c r="BF351" s="1073" t="s">
        <v>35</v>
      </c>
      <c r="BG351" s="1093" t="s">
        <v>35</v>
      </c>
      <c r="BH351" s="1112" t="s">
        <v>35</v>
      </c>
      <c r="BI351" s="1073" t="s">
        <v>35</v>
      </c>
      <c r="BJ351" s="1073" t="s">
        <v>35</v>
      </c>
      <c r="BK351" s="1073" t="s">
        <v>35</v>
      </c>
      <c r="BL351" s="1093" t="s">
        <v>35</v>
      </c>
      <c r="BM351" s="1112" t="s">
        <v>35</v>
      </c>
      <c r="BN351" s="1073" t="s">
        <v>35</v>
      </c>
      <c r="BO351" s="1073" t="s">
        <v>35</v>
      </c>
      <c r="BP351" s="1073" t="s">
        <v>35</v>
      </c>
      <c r="BQ351" s="1093" t="s">
        <v>35</v>
      </c>
      <c r="BR351" s="1112" t="s">
        <v>35</v>
      </c>
      <c r="BS351" s="1073" t="s">
        <v>35</v>
      </c>
      <c r="BT351" s="1073" t="s">
        <v>35</v>
      </c>
      <c r="BU351" s="1073" t="s">
        <v>35</v>
      </c>
      <c r="BV351" s="1073" t="s">
        <v>35</v>
      </c>
      <c r="BW351" s="1073" t="s">
        <v>35</v>
      </c>
      <c r="BX351" s="1073" t="s">
        <v>35</v>
      </c>
      <c r="BY351" s="1131" t="s">
        <v>35</v>
      </c>
      <c r="BZ351" s="1131" t="s">
        <v>35</v>
      </c>
      <c r="CA351" s="1131" t="s">
        <v>35</v>
      </c>
      <c r="CB351" s="1131" t="s">
        <v>35</v>
      </c>
      <c r="CC351" s="1131" t="s">
        <v>35</v>
      </c>
      <c r="CD351" s="1131" t="s">
        <v>35</v>
      </c>
      <c r="CE351" s="1131" t="s">
        <v>35</v>
      </c>
      <c r="CF351" s="1131" t="s">
        <v>35</v>
      </c>
      <c r="CG351" s="1131" t="s">
        <v>35</v>
      </c>
      <c r="CH351" s="1131" t="s">
        <v>35</v>
      </c>
      <c r="CI351" s="1131" t="s">
        <v>35</v>
      </c>
      <c r="CJ351" s="1506"/>
      <c r="CK351" s="1506"/>
      <c r="CL351" s="1506"/>
      <c r="CM351" s="1506"/>
      <c r="CN351" s="1506"/>
      <c r="CO351" s="1506"/>
      <c r="CP351" s="1506"/>
      <c r="CQ351" s="1506"/>
      <c r="CR351" s="1506"/>
      <c r="CS351" s="1506"/>
      <c r="CT351" s="1506"/>
      <c r="CU351" s="1506"/>
      <c r="CV351" s="1506"/>
      <c r="CW351" s="1506"/>
      <c r="CX351" s="1506"/>
      <c r="CY351" s="1506"/>
      <c r="CZ351" s="1506"/>
    </row>
    <row r="352" s="398" customFormat="true" ht="15" customHeight="true" x14ac:dyDescent="0.2">
      <c r="B352" s="397"/>
      <c r="AJ352" s="216"/>
      <c r="AK352" s="216"/>
      <c r="AL352" s="216"/>
      <c r="AM352" s="216"/>
      <c r="AN352" s="216"/>
      <c r="AO352" s="216"/>
      <c r="AP352" s="216"/>
      <c r="AQ352" s="216"/>
      <c r="AR352" s="216"/>
      <c r="AS352" s="216"/>
      <c r="AT352" s="216"/>
      <c r="AU352" s="216"/>
      <c r="AV352" s="216"/>
      <c r="AW352" s="216"/>
      <c r="AX352" s="216"/>
      <c r="AY352" s="216"/>
      <c r="AZ352" s="216"/>
      <c r="BA352" s="1812"/>
      <c r="BB352" s="163" t="s">
        <v>48</v>
      </c>
      <c r="BC352" s="1053" t="s">
        <v>35</v>
      </c>
      <c r="BD352" s="1073" t="s">
        <v>35</v>
      </c>
      <c r="BE352" s="1073" t="s">
        <v>35</v>
      </c>
      <c r="BF352" s="1073" t="s">
        <v>35</v>
      </c>
      <c r="BG352" s="1093" t="s">
        <v>35</v>
      </c>
      <c r="BH352" s="1112" t="s">
        <v>35</v>
      </c>
      <c r="BI352" s="1073" t="s">
        <v>35</v>
      </c>
      <c r="BJ352" s="1073" t="s">
        <v>35</v>
      </c>
      <c r="BK352" s="1073" t="s">
        <v>35</v>
      </c>
      <c r="BL352" s="1093" t="s">
        <v>35</v>
      </c>
      <c r="BM352" s="1112" t="s">
        <v>35</v>
      </c>
      <c r="BN352" s="1073" t="s">
        <v>35</v>
      </c>
      <c r="BO352" s="1073" t="s">
        <v>35</v>
      </c>
      <c r="BP352" s="1073" t="s">
        <v>35</v>
      </c>
      <c r="BQ352" s="1093" t="s">
        <v>35</v>
      </c>
      <c r="BR352" s="1112" t="s">
        <v>35</v>
      </c>
      <c r="BS352" s="1073" t="s">
        <v>35</v>
      </c>
      <c r="BT352" s="1073" t="s">
        <v>35</v>
      </c>
      <c r="BU352" s="1073" t="s">
        <v>35</v>
      </c>
      <c r="BV352" s="1073" t="s">
        <v>35</v>
      </c>
      <c r="BW352" s="1073" t="s">
        <v>35</v>
      </c>
      <c r="BX352" s="1073" t="s">
        <v>35</v>
      </c>
      <c r="BY352" s="1131" t="s">
        <v>35</v>
      </c>
      <c r="BZ352" s="1131" t="s">
        <v>35</v>
      </c>
      <c r="CA352" s="1131" t="s">
        <v>35</v>
      </c>
      <c r="CB352" s="1131" t="s">
        <v>35</v>
      </c>
      <c r="CC352" s="1131" t="s">
        <v>35</v>
      </c>
      <c r="CD352" s="1131" t="s">
        <v>35</v>
      </c>
      <c r="CE352" s="1131" t="s">
        <v>35</v>
      </c>
      <c r="CF352" s="1131" t="s">
        <v>35</v>
      </c>
      <c r="CG352" s="1131" t="s">
        <v>35</v>
      </c>
      <c r="CH352" s="1131" t="s">
        <v>35</v>
      </c>
      <c r="CI352" s="1131" t="s">
        <v>35</v>
      </c>
      <c r="CJ352" s="1506"/>
      <c r="CK352" s="1506"/>
      <c r="CL352" s="1506"/>
      <c r="CM352" s="1506"/>
      <c r="CN352" s="1506"/>
      <c r="CO352" s="1506"/>
      <c r="CP352" s="1506"/>
      <c r="CQ352" s="1506"/>
      <c r="CR352" s="1506"/>
      <c r="CS352" s="1506"/>
      <c r="CT352" s="1506"/>
      <c r="CU352" s="1506"/>
      <c r="CV352" s="1506"/>
      <c r="CW352" s="1506"/>
      <c r="CX352" s="1506"/>
      <c r="CY352" s="1506"/>
      <c r="CZ352" s="1506"/>
    </row>
    <row r="353" s="398" customFormat="true" ht="15" customHeight="true" x14ac:dyDescent="0.2">
      <c r="B353" s="397"/>
      <c r="AJ353" s="216"/>
      <c r="AK353" s="216"/>
      <c r="AL353" s="216"/>
      <c r="AM353" s="216"/>
      <c r="AN353" s="216"/>
      <c r="AO353" s="216"/>
      <c r="AP353" s="216"/>
      <c r="AQ353" s="216"/>
      <c r="AR353" s="216"/>
      <c r="AS353" s="216"/>
      <c r="AT353" s="216"/>
      <c r="AU353" s="216"/>
      <c r="AV353" s="216"/>
      <c r="AW353" s="216"/>
      <c r="AX353" s="216"/>
      <c r="AY353" s="216"/>
      <c r="AZ353" s="216"/>
      <c r="BA353" s="1813" t="s">
        <v>139</v>
      </c>
      <c r="BB353" s="163" t="s">
        <v>49</v>
      </c>
      <c r="BC353" s="1053" t="s">
        <v>35</v>
      </c>
      <c r="BD353" s="1073" t="s">
        <v>35</v>
      </c>
      <c r="BE353" s="1073" t="s">
        <v>35</v>
      </c>
      <c r="BF353" s="1073" t="s">
        <v>35</v>
      </c>
      <c r="BG353" s="1093" t="s">
        <v>35</v>
      </c>
      <c r="BH353" s="1112" t="s">
        <v>35</v>
      </c>
      <c r="BI353" s="1073" t="s">
        <v>35</v>
      </c>
      <c r="BJ353" s="1073" t="s">
        <v>35</v>
      </c>
      <c r="BK353" s="1073" t="s">
        <v>35</v>
      </c>
      <c r="BL353" s="1093" t="s">
        <v>35</v>
      </c>
      <c r="BM353" s="1112" t="s">
        <v>35</v>
      </c>
      <c r="BN353" s="1073" t="s">
        <v>35</v>
      </c>
      <c r="BO353" s="1073" t="s">
        <v>35</v>
      </c>
      <c r="BP353" s="1073" t="s">
        <v>35</v>
      </c>
      <c r="BQ353" s="1093" t="s">
        <v>35</v>
      </c>
      <c r="BR353" s="1112" t="s">
        <v>35</v>
      </c>
      <c r="BS353" s="1073" t="s">
        <v>35</v>
      </c>
      <c r="BT353" s="1073" t="s">
        <v>35</v>
      </c>
      <c r="BU353" s="1073" t="s">
        <v>35</v>
      </c>
      <c r="BV353" s="1073" t="s">
        <v>35</v>
      </c>
      <c r="BW353" s="1073" t="s">
        <v>35</v>
      </c>
      <c r="BX353" s="1073" t="s">
        <v>35</v>
      </c>
      <c r="BY353" s="1131" t="s">
        <v>35</v>
      </c>
      <c r="BZ353" s="1131" t="s">
        <v>35</v>
      </c>
      <c r="CA353" s="1131" t="s">
        <v>35</v>
      </c>
      <c r="CB353" s="1131" t="s">
        <v>35</v>
      </c>
      <c r="CC353" s="1131" t="s">
        <v>35</v>
      </c>
      <c r="CD353" s="1131" t="s">
        <v>35</v>
      </c>
      <c r="CE353" s="1131" t="s">
        <v>35</v>
      </c>
      <c r="CF353" s="1131" t="s">
        <v>35</v>
      </c>
      <c r="CG353" s="1131" t="s">
        <v>35</v>
      </c>
      <c r="CH353" s="1131" t="s">
        <v>35</v>
      </c>
      <c r="CI353" s="1131" t="s">
        <v>35</v>
      </c>
      <c r="CJ353" s="1506"/>
      <c r="CK353" s="1506"/>
      <c r="CL353" s="1506"/>
      <c r="CM353" s="1506"/>
      <c r="CN353" s="1506"/>
      <c r="CO353" s="1506"/>
      <c r="CP353" s="1506"/>
      <c r="CQ353" s="1506"/>
      <c r="CR353" s="1506"/>
      <c r="CS353" s="1506"/>
      <c r="CT353" s="1506"/>
      <c r="CU353" s="1506"/>
      <c r="CV353" s="1506"/>
      <c r="CW353" s="1506"/>
      <c r="CX353" s="1506"/>
      <c r="CY353" s="1506"/>
      <c r="CZ353" s="1506"/>
    </row>
    <row r="354" s="398" customFormat="true" ht="15" customHeight="true" x14ac:dyDescent="0.2">
      <c r="B354" s="397"/>
      <c r="AJ354" s="216"/>
      <c r="AK354" s="216"/>
      <c r="AL354" s="216"/>
      <c r="AM354" s="216"/>
      <c r="AN354" s="216"/>
      <c r="AO354" s="216"/>
      <c r="AP354" s="216"/>
      <c r="AQ354" s="216"/>
      <c r="AR354" s="216"/>
      <c r="AS354" s="216"/>
      <c r="AT354" s="216"/>
      <c r="AU354" s="216"/>
      <c r="AV354" s="216"/>
      <c r="AW354" s="216"/>
      <c r="AX354" s="216"/>
      <c r="AY354" s="216"/>
      <c r="AZ354" s="216"/>
      <c r="BA354" s="1823"/>
      <c r="BB354" s="164" t="s">
        <v>48</v>
      </c>
      <c r="BC354" s="1054" t="s">
        <v>35</v>
      </c>
      <c r="BD354" s="1074" t="s">
        <v>35</v>
      </c>
      <c r="BE354" s="1074" t="s">
        <v>35</v>
      </c>
      <c r="BF354" s="1074" t="s">
        <v>35</v>
      </c>
      <c r="BG354" s="1094" t="s">
        <v>35</v>
      </c>
      <c r="BH354" s="1113" t="s">
        <v>35</v>
      </c>
      <c r="BI354" s="1074" t="s">
        <v>35</v>
      </c>
      <c r="BJ354" s="1074" t="s">
        <v>35</v>
      </c>
      <c r="BK354" s="1074" t="s">
        <v>35</v>
      </c>
      <c r="BL354" s="1094" t="s">
        <v>35</v>
      </c>
      <c r="BM354" s="1113" t="s">
        <v>35</v>
      </c>
      <c r="BN354" s="1074" t="s">
        <v>35</v>
      </c>
      <c r="BO354" s="1074" t="s">
        <v>35</v>
      </c>
      <c r="BP354" s="1074" t="s">
        <v>35</v>
      </c>
      <c r="BQ354" s="1094" t="s">
        <v>35</v>
      </c>
      <c r="BR354" s="1113" t="s">
        <v>35</v>
      </c>
      <c r="BS354" s="1074" t="s">
        <v>35</v>
      </c>
      <c r="BT354" s="1074" t="s">
        <v>35</v>
      </c>
      <c r="BU354" s="1074" t="s">
        <v>35</v>
      </c>
      <c r="BV354" s="1074" t="s">
        <v>35</v>
      </c>
      <c r="BW354" s="1074" t="s">
        <v>35</v>
      </c>
      <c r="BX354" s="1074" t="s">
        <v>35</v>
      </c>
      <c r="BY354" s="1132" t="s">
        <v>35</v>
      </c>
      <c r="BZ354" s="1132" t="s">
        <v>35</v>
      </c>
      <c r="CA354" s="1132" t="s">
        <v>35</v>
      </c>
      <c r="CB354" s="1132" t="s">
        <v>35</v>
      </c>
      <c r="CC354" s="1132" t="s">
        <v>35</v>
      </c>
      <c r="CD354" s="1132" t="s">
        <v>35</v>
      </c>
      <c r="CE354" s="1132" t="s">
        <v>35</v>
      </c>
      <c r="CF354" s="1132" t="s">
        <v>35</v>
      </c>
      <c r="CG354" s="1132" t="s">
        <v>35</v>
      </c>
      <c r="CH354" s="1132" t="s">
        <v>35</v>
      </c>
      <c r="CI354" s="1132" t="s">
        <v>35</v>
      </c>
      <c r="CJ354" s="1507"/>
      <c r="CK354" s="1507"/>
      <c r="CL354" s="1507"/>
      <c r="CM354" s="1507"/>
      <c r="CN354" s="1507"/>
      <c r="CO354" s="1507"/>
      <c r="CP354" s="1507"/>
      <c r="CQ354" s="1507"/>
      <c r="CR354" s="1507"/>
      <c r="CS354" s="1507"/>
      <c r="CT354" s="1507"/>
      <c r="CU354" s="1507"/>
      <c r="CV354" s="1507"/>
      <c r="CW354" s="1507"/>
      <c r="CX354" s="1507"/>
      <c r="CY354" s="1507"/>
      <c r="CZ354" s="1507"/>
    </row>
    <row r="355" s="398" customFormat="true" ht="15" customHeight="true" x14ac:dyDescent="0.2">
      <c r="B355" s="397"/>
      <c r="AJ355" s="216"/>
      <c r="AK355" s="216"/>
      <c r="AL355" s="216"/>
      <c r="AM355" s="216"/>
      <c r="AN355" s="216"/>
      <c r="AO355" s="216"/>
      <c r="AP355" s="216"/>
      <c r="AQ355" s="216"/>
      <c r="AR355" s="216"/>
      <c r="AS355" s="216"/>
      <c r="AT355" s="216"/>
      <c r="AU355" s="216"/>
      <c r="AV355" s="216"/>
      <c r="AW355" s="216"/>
      <c r="AX355" s="216"/>
      <c r="AY355" s="216"/>
      <c r="AZ355" s="216"/>
      <c r="BA355" s="239"/>
      <c r="BB355" s="135"/>
      <c r="BC355" s="310"/>
      <c r="BD355" s="310"/>
      <c r="BE355" s="310"/>
      <c r="BF355" s="310"/>
      <c r="BG355" s="310"/>
      <c r="BH355" s="310"/>
      <c r="BI355" s="310"/>
      <c r="BJ355" s="310"/>
      <c r="BK355" s="310"/>
      <c r="BL355" s="310"/>
      <c r="BM355" s="310"/>
      <c r="BN355" s="310"/>
      <c r="BO355" s="310"/>
      <c r="BP355" s="310"/>
      <c r="BQ355" s="310"/>
      <c r="BR355" s="310"/>
      <c r="BS355" s="310"/>
      <c r="BT355" s="310"/>
      <c r="BU355" s="310"/>
      <c r="BV355" s="310"/>
      <c r="BW355" s="310"/>
      <c r="BX355" s="310"/>
      <c r="BY355" s="310"/>
      <c r="BZ355" s="311"/>
      <c r="CA355" s="311"/>
      <c r="CB355" s="311"/>
      <c r="CC355" s="311"/>
      <c r="CD355" s="311"/>
      <c r="CE355" s="311"/>
      <c r="CF355" s="311"/>
      <c r="CG355" s="311"/>
      <c r="CH355" s="311"/>
      <c r="CI355" s="311"/>
      <c r="CJ355" s="311"/>
      <c r="CK355" s="311"/>
      <c r="CL355" s="311"/>
      <c r="CM355" s="311"/>
      <c r="CN355" s="311"/>
      <c r="CO355" s="311"/>
      <c r="CP355" s="311"/>
      <c r="CQ355" s="311"/>
      <c r="CR355" s="311"/>
      <c r="CS355" s="311"/>
      <c r="CT355" s="311"/>
      <c r="CU355" s="311"/>
      <c r="CV355" s="311"/>
      <c r="CW355" s="311"/>
      <c r="CX355" s="311"/>
      <c r="CY355" s="311"/>
      <c r="CZ355" s="311"/>
    </row>
    <row r="356" s="398" customFormat="true" ht="15" customHeight="true" x14ac:dyDescent="0.2">
      <c r="B356" s="397"/>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398" customFormat="true" ht="15" customHeight="true" x14ac:dyDescent="0.2">
      <c r="B390" s="397"/>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398" customFormat="true" ht="15" customHeight="true" x14ac:dyDescent="0.2">
      <c r="B391" s="397"/>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398" customFormat="true" ht="15" customHeight="true" x14ac:dyDescent="0.2">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398" customFormat="true" ht="15" customHeight="true" x14ac:dyDescent="0.2">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398" customFormat="true" ht="15" customHeight="true" x14ac:dyDescent="0.2">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398" customFormat="true" ht="15" customHeight="true" x14ac:dyDescent="0.2">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398" customFormat="true" ht="15" customHeight="true" x14ac:dyDescent="0.2">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398" customFormat="true" ht="15" customHeight="true" x14ac:dyDescent="0.2">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398" customFormat="true" ht="15" customHeight="true" x14ac:dyDescent="0.2">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7" customFormat="true" ht="15" customHeight="true" x14ac:dyDescent="0.25">
      <c r="A399" s="136"/>
      <c r="B399" s="136"/>
      <c r="C399" s="1676" t="s">
        <v>129</v>
      </c>
      <c r="D399" s="1677"/>
      <c r="E399" s="1677"/>
      <c r="F399" s="1677"/>
      <c r="G399" s="136"/>
      <c r="H399" s="1681" t="s">
        <v>130</v>
      </c>
      <c r="I399" s="1682"/>
      <c r="J399" s="1682"/>
      <c r="K399" s="1682"/>
      <c r="M399" s="1681" t="s">
        <v>131</v>
      </c>
      <c r="N399" s="1682"/>
      <c r="O399" s="1682"/>
      <c r="P399" s="1682"/>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1885" t="s">
        <v>203</v>
      </c>
      <c r="D400" s="1684"/>
      <c r="E400" s="1684"/>
      <c r="H400" s="1886" t="s">
        <v>203</v>
      </c>
      <c r="I400" s="1684"/>
      <c r="J400" s="1684"/>
      <c r="M400" s="1887" t="s">
        <v>203</v>
      </c>
      <c r="N400" s="1684"/>
      <c r="O400" s="1684"/>
      <c r="AJ400" s="211"/>
      <c r="AK400" s="211"/>
      <c r="AL400" s="211"/>
      <c r="AM400" s="211"/>
      <c r="AN400" s="211"/>
      <c r="AO400" s="211"/>
      <c r="AP400" s="211"/>
      <c r="AQ400" s="211"/>
      <c r="AR400" s="211"/>
      <c r="AS400" s="211"/>
      <c r="AT400" s="211"/>
      <c r="AU400" s="211"/>
      <c r="AV400" s="211"/>
      <c r="AW400" s="211"/>
      <c r="AX400" s="211"/>
      <c r="AY400" s="211"/>
      <c r="AZ400" s="211"/>
      <c r="BA400" s="417"/>
      <c r="BB400" s="136"/>
      <c r="BC400" s="417"/>
      <c r="BD400" s="417"/>
      <c r="BE400" s="417"/>
      <c r="BF400" s="417"/>
      <c r="BG400" s="417"/>
      <c r="BH400" s="417"/>
      <c r="BI400" s="417"/>
      <c r="BJ400" s="417"/>
      <c r="BK400" s="417"/>
      <c r="BL400" s="417"/>
      <c r="BM400" s="417"/>
      <c r="BN400" s="417"/>
      <c r="BO400" s="417"/>
      <c r="BP400" s="417"/>
      <c r="BQ400" s="417"/>
      <c r="BR400" s="417"/>
      <c r="BS400" s="417"/>
      <c r="BT400" s="417"/>
      <c r="BU400" s="417"/>
      <c r="BV400" s="417"/>
      <c r="BW400" s="417"/>
      <c r="BX400" s="417"/>
      <c r="BY400" s="417"/>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1687"/>
      <c r="D401" s="1684"/>
      <c r="E401" s="433" t="s">
        <v>204</v>
      </c>
      <c r="H401" s="1687"/>
      <c r="I401" s="1684"/>
      <c r="J401" s="434" t="s">
        <v>204</v>
      </c>
      <c r="M401" s="1687"/>
      <c r="N401" s="1684"/>
      <c r="O401" s="435" t="s">
        <v>204</v>
      </c>
      <c r="AJ401" s="211"/>
      <c r="AK401" s="211"/>
      <c r="AL401" s="211"/>
      <c r="AM401" s="211"/>
      <c r="AN401" s="211"/>
      <c r="AO401" s="211"/>
      <c r="AP401" s="211"/>
      <c r="AQ401" s="211"/>
      <c r="AR401" s="211"/>
      <c r="AS401" s="211"/>
      <c r="AT401" s="211"/>
      <c r="AU401" s="211"/>
      <c r="AV401" s="211"/>
      <c r="AW401" s="211"/>
      <c r="AX401" s="211"/>
      <c r="AY401" s="211"/>
      <c r="AZ401" s="211"/>
      <c r="BA401" s="417"/>
      <c r="BB401" s="136"/>
      <c r="BC401" s="417"/>
      <c r="BD401" s="417"/>
      <c r="BE401" s="417"/>
      <c r="BF401" s="417"/>
      <c r="BG401" s="417"/>
      <c r="BH401" s="417"/>
      <c r="BI401" s="417"/>
      <c r="BJ401" s="417"/>
      <c r="BK401" s="417"/>
      <c r="BL401" s="417"/>
      <c r="BM401" s="417"/>
      <c r="BN401" s="417"/>
      <c r="BO401" s="417"/>
      <c r="BP401" s="417"/>
      <c r="BQ401" s="417"/>
      <c r="BR401" s="417"/>
      <c r="BS401" s="417"/>
      <c r="BT401" s="417"/>
      <c r="BU401" s="417"/>
      <c r="BV401" s="417"/>
      <c r="BW401" s="417"/>
      <c r="BX401" s="417"/>
      <c r="BY401" s="417"/>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1688" t="s">
        <v>136</v>
      </c>
      <c r="C402" s="1684"/>
      <c r="D402" s="1684"/>
      <c r="E402" s="436" t="s">
        <v>205</v>
      </c>
      <c r="H402" s="1684"/>
      <c r="I402" s="1684"/>
      <c r="J402" s="437" t="s">
        <v>205</v>
      </c>
      <c r="M402" s="1684"/>
      <c r="N402" s="1684"/>
      <c r="O402" s="438" t="s">
        <v>205</v>
      </c>
      <c r="AJ402" s="211"/>
      <c r="AK402" s="211"/>
      <c r="AL402" s="211"/>
      <c r="AM402" s="211"/>
      <c r="AN402" s="211"/>
      <c r="AO402" s="211"/>
      <c r="AP402" s="211"/>
      <c r="AQ402" s="211"/>
      <c r="AR402" s="211"/>
      <c r="AS402" s="211"/>
      <c r="AT402" s="211"/>
      <c r="AU402" s="211"/>
      <c r="AV402" s="211"/>
      <c r="AW402" s="211"/>
      <c r="AX402" s="211"/>
      <c r="AY402" s="211"/>
      <c r="AZ402" s="211"/>
      <c r="BA402" s="417"/>
      <c r="BB402" s="136"/>
      <c r="BC402" s="417"/>
      <c r="BD402" s="417"/>
      <c r="BE402" s="417"/>
      <c r="BF402" s="417"/>
      <c r="BG402" s="417"/>
      <c r="BH402" s="417"/>
      <c r="BI402" s="417"/>
      <c r="BJ402" s="417"/>
      <c r="BK402" s="417"/>
      <c r="BL402" s="417"/>
      <c r="BM402" s="417"/>
      <c r="BN402" s="417"/>
      <c r="BO402" s="417"/>
      <c r="BP402" s="417"/>
      <c r="BQ402" s="417"/>
      <c r="BR402" s="417"/>
      <c r="BS402" s="417"/>
      <c r="BT402" s="417"/>
      <c r="BU402" s="417"/>
      <c r="BV402" s="417"/>
      <c r="BW402" s="417"/>
      <c r="BX402" s="417"/>
      <c r="BY402" s="417"/>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1684"/>
      <c r="C403" s="1837" t="s">
        <v>294</v>
      </c>
      <c r="D403" s="1640"/>
      <c r="E403" s="515">
        <v>0.76144876803938288</v>
      </c>
      <c r="F403" s="445"/>
      <c r="G403" s="445"/>
      <c r="H403" s="1851" t="s">
        <v>295</v>
      </c>
      <c r="I403" s="1640"/>
      <c r="J403" s="516">
        <v>0.74734861243344664</v>
      </c>
      <c r="K403" s="445"/>
      <c r="L403" s="445"/>
      <c r="M403" s="1838" t="s">
        <v>294</v>
      </c>
      <c r="N403" s="1640"/>
      <c r="O403" s="517">
        <v>0.78409313523247859</v>
      </c>
      <c r="P403" s="445"/>
      <c r="Q403" s="445"/>
      <c r="AJ403" s="211"/>
      <c r="AK403" s="211"/>
      <c r="AL403" s="211"/>
      <c r="AM403" s="211"/>
      <c r="AN403" s="211"/>
      <c r="AO403" s="211"/>
      <c r="AP403" s="211"/>
      <c r="AQ403" s="211"/>
      <c r="AR403" s="211"/>
      <c r="AS403" s="211"/>
      <c r="AT403" s="211"/>
      <c r="AU403" s="211"/>
      <c r="AV403" s="211"/>
      <c r="AW403" s="211"/>
      <c r="AX403" s="211"/>
      <c r="AY403" s="211"/>
      <c r="AZ403" s="211"/>
      <c r="BA403" s="213"/>
      <c r="BB403" s="287"/>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1684"/>
      <c r="C404" s="1830" t="s">
        <v>296</v>
      </c>
      <c r="D404" s="1640"/>
      <c r="E404" s="518">
        <v>0.74909632472631538</v>
      </c>
      <c r="F404" s="445"/>
      <c r="G404" s="445"/>
      <c r="H404" s="1831" t="s">
        <v>297</v>
      </c>
      <c r="I404" s="1640"/>
      <c r="J404" s="519">
        <v>0.70305963715400999</v>
      </c>
      <c r="K404" s="445"/>
      <c r="L404" s="445"/>
      <c r="M404" s="1832" t="s">
        <v>296</v>
      </c>
      <c r="N404" s="1640"/>
      <c r="O404" s="520">
        <v>0.77805671681144994</v>
      </c>
      <c r="P404" s="445"/>
      <c r="Q404" s="445"/>
      <c r="AJ404" s="211"/>
      <c r="AK404" s="211"/>
      <c r="AL404" s="211"/>
      <c r="AM404" s="211"/>
      <c r="AN404" s="211"/>
      <c r="AO404" s="211"/>
      <c r="AP404" s="211"/>
      <c r="AQ404" s="211"/>
      <c r="AR404" s="211"/>
      <c r="AS404" s="211"/>
      <c r="AT404" s="211"/>
      <c r="AU404" s="211"/>
      <c r="AV404" s="211"/>
      <c r="AW404" s="211"/>
      <c r="AX404" s="211"/>
      <c r="AY404" s="211"/>
      <c r="AZ404" s="211"/>
      <c r="BA404" s="213"/>
      <c r="BB404" s="287"/>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1684"/>
      <c r="C405" s="1830" t="s">
        <v>298</v>
      </c>
      <c r="D405" s="1640"/>
      <c r="E405" s="518">
        <v>0.74653070947751399</v>
      </c>
      <c r="F405" s="445"/>
      <c r="G405" s="445"/>
      <c r="H405" s="1831" t="s">
        <v>299</v>
      </c>
      <c r="I405" s="1640"/>
      <c r="J405" s="519">
        <v>-0.68872414116792013</v>
      </c>
      <c r="K405" s="445"/>
      <c r="L405" s="445"/>
      <c r="M405" s="1832" t="s">
        <v>297</v>
      </c>
      <c r="N405" s="1640"/>
      <c r="O405" s="520">
        <v>0.75180584411845575</v>
      </c>
      <c r="P405" s="445"/>
      <c r="Q405" s="445"/>
      <c r="AJ405" s="211"/>
      <c r="AK405" s="211"/>
      <c r="AL405" s="211"/>
      <c r="AM405" s="211"/>
      <c r="AN405" s="211"/>
      <c r="AO405" s="211"/>
      <c r="AP405" s="211"/>
      <c r="AQ405" s="211"/>
      <c r="AR405" s="211"/>
      <c r="AS405" s="211"/>
      <c r="AT405" s="211"/>
      <c r="AU405" s="211"/>
      <c r="AV405" s="211"/>
      <c r="AW405" s="211"/>
      <c r="AX405" s="211"/>
      <c r="AY405" s="211"/>
      <c r="AZ405" s="211"/>
      <c r="BA405" s="213"/>
      <c r="BB405" s="287"/>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1684"/>
      <c r="C406" s="1830" t="s">
        <v>295</v>
      </c>
      <c r="D406" s="1640"/>
      <c r="E406" s="518">
        <v>0.74257073960557873</v>
      </c>
      <c r="F406" s="445"/>
      <c r="G406" s="445"/>
      <c r="H406" s="1831" t="s">
        <v>296</v>
      </c>
      <c r="I406" s="1640"/>
      <c r="J406" s="519">
        <v>0.67691134311915646</v>
      </c>
      <c r="K406" s="445"/>
      <c r="L406" s="445"/>
      <c r="M406" s="1832" t="s">
        <v>295</v>
      </c>
      <c r="N406" s="1640"/>
      <c r="O406" s="520">
        <v>0.75065629447511417</v>
      </c>
      <c r="P406" s="445"/>
      <c r="Q406" s="445"/>
      <c r="AJ406" s="211"/>
      <c r="AK406" s="211"/>
      <c r="AL406" s="211"/>
      <c r="AM406" s="211"/>
      <c r="AN406" s="211"/>
      <c r="AO406" s="211"/>
      <c r="AP406" s="211"/>
      <c r="AQ406" s="211"/>
      <c r="AR406" s="211"/>
      <c r="AS406" s="211"/>
      <c r="AT406" s="211"/>
      <c r="AU406" s="211"/>
      <c r="AV406" s="211"/>
      <c r="AW406" s="211"/>
      <c r="AX406" s="211"/>
      <c r="AY406" s="211"/>
      <c r="AZ406" s="211"/>
      <c r="BA406" s="213"/>
      <c r="BB406" s="287"/>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1684"/>
      <c r="C407" s="1830" t="s">
        <v>297</v>
      </c>
      <c r="D407" s="1640"/>
      <c r="E407" s="518">
        <v>0.69447453969155692</v>
      </c>
      <c r="F407" s="445"/>
      <c r="G407" s="445"/>
      <c r="H407" s="1831" t="s">
        <v>294</v>
      </c>
      <c r="I407" s="1640"/>
      <c r="J407" s="519">
        <v>0.66420702411071009</v>
      </c>
      <c r="K407" s="445"/>
      <c r="L407" s="445"/>
      <c r="M407" s="1832" t="s">
        <v>298</v>
      </c>
      <c r="N407" s="1640"/>
      <c r="O407" s="520">
        <v>0.74748544305941544</v>
      </c>
      <c r="P407" s="445"/>
      <c r="Q407" s="445"/>
      <c r="AJ407" s="211"/>
      <c r="AK407" s="211"/>
      <c r="AL407" s="211"/>
      <c r="AM407" s="211"/>
      <c r="AN407" s="211"/>
      <c r="AO407" s="211"/>
      <c r="AP407" s="211"/>
      <c r="AQ407" s="211"/>
      <c r="AR407" s="211"/>
      <c r="AS407" s="211"/>
      <c r="AT407" s="211"/>
      <c r="AU407" s="211"/>
      <c r="AV407" s="211"/>
      <c r="AW407" s="211"/>
      <c r="AX407" s="211"/>
      <c r="AY407" s="211"/>
      <c r="AZ407" s="211"/>
      <c r="BA407" s="213"/>
      <c r="BB407" s="287"/>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1684"/>
      <c r="C408" s="1830" t="s">
        <v>300</v>
      </c>
      <c r="D408" s="1640"/>
      <c r="E408" s="518">
        <v>-0.68541033042358035</v>
      </c>
      <c r="F408" s="445"/>
      <c r="G408" s="445"/>
      <c r="H408" s="1831" t="s">
        <v>301</v>
      </c>
      <c r="I408" s="1640"/>
      <c r="J408" s="519">
        <v>0.64711297367457088</v>
      </c>
      <c r="K408" s="445"/>
      <c r="L408" s="445"/>
      <c r="M408" s="1832" t="s">
        <v>300</v>
      </c>
      <c r="N408" s="1640"/>
      <c r="O408" s="520">
        <v>-0.6817152978886386</v>
      </c>
      <c r="P408" s="445"/>
      <c r="Q408" s="445"/>
      <c r="AJ408" s="211"/>
      <c r="AK408" s="211"/>
      <c r="AL408" s="211"/>
      <c r="AM408" s="211"/>
      <c r="AN408" s="211"/>
      <c r="AO408" s="211"/>
      <c r="AP408" s="211"/>
      <c r="AQ408" s="211"/>
      <c r="AR408" s="211"/>
      <c r="AS408" s="211"/>
      <c r="AT408" s="211"/>
      <c r="AU408" s="211"/>
      <c r="AV408" s="211"/>
      <c r="AW408" s="211"/>
      <c r="AX408" s="211"/>
      <c r="AY408" s="211"/>
      <c r="AZ408" s="211"/>
      <c r="BA408" s="213"/>
      <c r="BB408" s="287"/>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1684"/>
      <c r="C409" s="1830" t="s">
        <v>299</v>
      </c>
      <c r="D409" s="1640"/>
      <c r="E409" s="518">
        <v>-0.6279160631522871</v>
      </c>
      <c r="F409" s="445"/>
      <c r="G409" s="445"/>
      <c r="H409" s="1831" t="s">
        <v>298</v>
      </c>
      <c r="I409" s="1640"/>
      <c r="J409" s="519">
        <v>0.64452963246122308</v>
      </c>
      <c r="K409" s="445"/>
      <c r="L409" s="445"/>
      <c r="M409" s="1832" t="s">
        <v>302</v>
      </c>
      <c r="N409" s="1640"/>
      <c r="O409" s="520">
        <v>-0.61697606612966671</v>
      </c>
      <c r="P409" s="445"/>
      <c r="Q409" s="445"/>
      <c r="AJ409" s="211"/>
      <c r="AK409" s="211"/>
      <c r="AL409" s="211"/>
      <c r="AM409" s="211"/>
      <c r="AN409" s="211"/>
      <c r="AO409" s="211"/>
      <c r="AP409" s="211"/>
      <c r="AQ409" s="211"/>
      <c r="AR409" s="211"/>
      <c r="AS409" s="211"/>
      <c r="AT409" s="211"/>
      <c r="AU409" s="211"/>
      <c r="AV409" s="211"/>
      <c r="AW409" s="211"/>
      <c r="AX409" s="211"/>
      <c r="AY409" s="211"/>
      <c r="AZ409" s="211"/>
      <c r="BA409" s="213"/>
      <c r="BB409" s="287"/>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1684"/>
      <c r="C410" s="1830" t="s">
        <v>302</v>
      </c>
      <c r="D410" s="1640"/>
      <c r="E410" s="518">
        <v>-0.60848065103631821</v>
      </c>
      <c r="F410" s="445"/>
      <c r="G410" s="445"/>
      <c r="H410" s="1831" t="s">
        <v>303</v>
      </c>
      <c r="I410" s="1640"/>
      <c r="J410" s="519">
        <v>0.53934550975806572</v>
      </c>
      <c r="K410" s="445"/>
      <c r="L410" s="445"/>
      <c r="M410" s="1832" t="s">
        <v>301</v>
      </c>
      <c r="N410" s="1640"/>
      <c r="O410" s="520">
        <v>0.58379463719567737</v>
      </c>
      <c r="P410" s="445"/>
      <c r="Q410" s="445"/>
      <c r="AJ410" s="211"/>
      <c r="AK410" s="211"/>
      <c r="AL410" s="211"/>
      <c r="AM410" s="211"/>
      <c r="AN410" s="211"/>
      <c r="AO410" s="211"/>
      <c r="AP410" s="211"/>
      <c r="AQ410" s="211"/>
      <c r="AR410" s="211"/>
      <c r="AS410" s="211"/>
      <c r="AT410" s="211"/>
      <c r="AU410" s="211"/>
      <c r="AV410" s="211"/>
      <c r="AW410" s="211"/>
      <c r="AX410" s="211"/>
      <c r="AY410" s="211"/>
      <c r="AZ410" s="211"/>
      <c r="BA410" s="213"/>
      <c r="BB410" s="287"/>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1684"/>
      <c r="C411" s="1830" t="s">
        <v>301</v>
      </c>
      <c r="D411" s="1640"/>
      <c r="E411" s="518">
        <v>0.59394142058733024</v>
      </c>
      <c r="F411" s="445"/>
      <c r="G411" s="445"/>
      <c r="H411" s="1831" t="s">
        <v>304</v>
      </c>
      <c r="I411" s="1640"/>
      <c r="J411" s="519">
        <v>0.52305180344832214</v>
      </c>
      <c r="K411" s="445"/>
      <c r="L411" s="445"/>
      <c r="M411" s="1832" t="s">
        <v>305</v>
      </c>
      <c r="N411" s="1640"/>
      <c r="O411" s="520">
        <v>-0.55320305882233023</v>
      </c>
      <c r="P411" s="445"/>
      <c r="Q411" s="445"/>
      <c r="AJ411" s="211"/>
      <c r="AK411" s="211"/>
      <c r="AL411" s="211"/>
      <c r="AM411" s="211"/>
      <c r="AN411" s="211"/>
      <c r="AO411" s="211"/>
      <c r="AP411" s="211"/>
      <c r="AQ411" s="211"/>
      <c r="AR411" s="211"/>
      <c r="AS411" s="211"/>
      <c r="AT411" s="211"/>
      <c r="AU411" s="211"/>
      <c r="AV411" s="211"/>
      <c r="AW411" s="211"/>
      <c r="AX411" s="211"/>
      <c r="AY411" s="211"/>
      <c r="AZ411" s="211"/>
      <c r="BA411" s="213"/>
      <c r="BB411" s="287"/>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1684"/>
      <c r="C412" s="1830" t="s">
        <v>305</v>
      </c>
      <c r="D412" s="1640"/>
      <c r="E412" s="518">
        <v>-0.53703042520454258</v>
      </c>
      <c r="F412" s="445"/>
      <c r="G412" s="445"/>
      <c r="H412" s="1831" t="s">
        <v>306</v>
      </c>
      <c r="I412" s="1640"/>
      <c r="J412" s="519">
        <v>0.50635741037667381</v>
      </c>
      <c r="K412" s="445"/>
      <c r="L412" s="445"/>
      <c r="M412" s="1832" t="s">
        <v>299</v>
      </c>
      <c r="N412" s="1640"/>
      <c r="O412" s="520">
        <v>-0.53039333979390146</v>
      </c>
      <c r="P412" s="445"/>
      <c r="Q412" s="445"/>
      <c r="AJ412" s="211"/>
      <c r="AK412" s="211"/>
      <c r="AL412" s="211"/>
      <c r="AM412" s="211"/>
      <c r="AN412" s="211"/>
      <c r="AO412" s="211"/>
      <c r="AP412" s="211"/>
      <c r="AQ412" s="211"/>
      <c r="AR412" s="211"/>
      <c r="AS412" s="211"/>
      <c r="AT412" s="211"/>
      <c r="AU412" s="211"/>
      <c r="AV412" s="211"/>
      <c r="AW412" s="211"/>
      <c r="AX412" s="211"/>
      <c r="AY412" s="211"/>
      <c r="AZ412" s="211"/>
      <c r="BA412" s="213"/>
      <c r="BB412" s="287"/>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1684"/>
      <c r="C413" s="1830" t="s">
        <v>307</v>
      </c>
      <c r="D413" s="1640"/>
      <c r="E413" s="518">
        <v>0.52502228891448799</v>
      </c>
      <c r="F413" s="445"/>
      <c r="G413" s="445"/>
      <c r="H413" s="1831" t="s">
        <v>300</v>
      </c>
      <c r="I413" s="1640"/>
      <c r="J413" s="519">
        <v>-0.48966634146069038</v>
      </c>
      <c r="K413" s="445"/>
      <c r="L413" s="445"/>
      <c r="M413" s="1832" t="s">
        <v>308</v>
      </c>
      <c r="N413" s="1640"/>
      <c r="O413" s="520">
        <v>0.47518051074314993</v>
      </c>
      <c r="P413" s="445"/>
      <c r="Q413" s="445"/>
      <c r="AJ413" s="211"/>
      <c r="AK413" s="211"/>
      <c r="AL413" s="211"/>
      <c r="AM413" s="211"/>
      <c r="AN413" s="211"/>
      <c r="AO413" s="211"/>
      <c r="AP413" s="211"/>
      <c r="AQ413" s="211"/>
      <c r="AR413" s="211"/>
      <c r="AS413" s="211"/>
      <c r="AT413" s="211"/>
      <c r="AU413" s="211"/>
      <c r="AV413" s="211"/>
      <c r="AW413" s="211"/>
      <c r="AX413" s="211"/>
      <c r="AY413" s="211"/>
      <c r="AZ413" s="211"/>
      <c r="BA413" s="213"/>
      <c r="BB413" s="287"/>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1684"/>
      <c r="C414" s="1830" t="s">
        <v>309</v>
      </c>
      <c r="D414" s="1640"/>
      <c r="E414" s="518">
        <v>-0.51500719863558353</v>
      </c>
      <c r="F414" s="445"/>
      <c r="G414" s="445"/>
      <c r="H414" s="1831" t="s">
        <v>302</v>
      </c>
      <c r="I414" s="1640"/>
      <c r="J414" s="519">
        <v>-0.47954214524408212</v>
      </c>
      <c r="K414" s="445"/>
      <c r="L414" s="445"/>
      <c r="M414" s="1832" t="s">
        <v>303</v>
      </c>
      <c r="N414" s="1640"/>
      <c r="O414" s="520">
        <v>0.44395984143841288</v>
      </c>
      <c r="P414" s="445"/>
      <c r="Q414" s="445"/>
      <c r="AJ414" s="211"/>
      <c r="AK414" s="211"/>
      <c r="AL414" s="211"/>
      <c r="AM414" s="211"/>
      <c r="AN414" s="211"/>
      <c r="AO414" s="211"/>
      <c r="AP414" s="211"/>
      <c r="AQ414" s="211"/>
      <c r="AR414" s="211"/>
      <c r="AS414" s="211"/>
      <c r="AT414" s="211"/>
      <c r="AU414" s="211"/>
      <c r="AV414" s="211"/>
      <c r="AW414" s="211"/>
      <c r="AX414" s="211"/>
      <c r="AY414" s="211"/>
      <c r="AZ414" s="211"/>
      <c r="BA414" s="213"/>
      <c r="BB414" s="287"/>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1684"/>
      <c r="C415" s="1830" t="s">
        <v>303</v>
      </c>
      <c r="D415" s="1640"/>
      <c r="E415" s="518">
        <v>0.48640279947501303</v>
      </c>
      <c r="F415" s="445"/>
      <c r="G415" s="445"/>
      <c r="H415" s="1831" t="s">
        <v>310</v>
      </c>
      <c r="I415" s="1640"/>
      <c r="J415" s="519">
        <v>0.47681362507714048</v>
      </c>
      <c r="K415" s="445"/>
      <c r="L415" s="445"/>
      <c r="M415" s="1832" t="s">
        <v>311</v>
      </c>
      <c r="N415" s="1640"/>
      <c r="O415" s="520">
        <v>0.42705320364527016</v>
      </c>
      <c r="P415" s="445"/>
      <c r="Q415" s="445"/>
      <c r="AJ415" s="211"/>
      <c r="AK415" s="211"/>
      <c r="AL415" s="211"/>
      <c r="AM415" s="211"/>
      <c r="AN415" s="211"/>
      <c r="AO415" s="211"/>
      <c r="AP415" s="211"/>
      <c r="AQ415" s="211"/>
      <c r="AR415" s="211"/>
      <c r="AS415" s="211"/>
      <c r="AT415" s="211"/>
      <c r="AU415" s="211"/>
      <c r="AV415" s="211"/>
      <c r="AW415" s="211"/>
      <c r="AX415" s="211"/>
      <c r="AY415" s="211"/>
      <c r="AZ415" s="211"/>
      <c r="BA415" s="213"/>
      <c r="BB415" s="287"/>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1684"/>
      <c r="C416" s="1830" t="s">
        <v>311</v>
      </c>
      <c r="D416" s="1640"/>
      <c r="E416" s="518">
        <v>0.45459318983116115</v>
      </c>
      <c r="F416" s="445"/>
      <c r="G416" s="445"/>
      <c r="H416" s="1831" t="s">
        <v>312</v>
      </c>
      <c r="I416" s="1640"/>
      <c r="J416" s="519">
        <v>0.46971869774597963</v>
      </c>
      <c r="K416" s="445"/>
      <c r="L416" s="445"/>
      <c r="M416" s="1832" t="s">
        <v>313</v>
      </c>
      <c r="N416" s="1640"/>
      <c r="O416" s="520">
        <v>0.39787902813316939</v>
      </c>
      <c r="P416" s="445"/>
      <c r="Q416" s="445"/>
      <c r="AJ416" s="211"/>
      <c r="AK416" s="211"/>
      <c r="AL416" s="211"/>
      <c r="AM416" s="211"/>
      <c r="AN416" s="211"/>
      <c r="AO416" s="211"/>
      <c r="AP416" s="211"/>
      <c r="AQ416" s="211"/>
      <c r="AR416" s="211"/>
      <c r="AS416" s="211"/>
      <c r="AT416" s="211"/>
      <c r="AU416" s="211"/>
      <c r="AV416" s="211"/>
      <c r="AW416" s="211"/>
      <c r="AX416" s="211"/>
      <c r="AY416" s="211"/>
      <c r="AZ416" s="211"/>
      <c r="BA416" s="213"/>
      <c r="BB416" s="287"/>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1684"/>
      <c r="C417" s="1830" t="s">
        <v>314</v>
      </c>
      <c r="D417" s="1640"/>
      <c r="E417" s="518">
        <v>0.45221628636281652</v>
      </c>
      <c r="F417" s="445"/>
      <c r="G417" s="445"/>
      <c r="H417" s="1831" t="s">
        <v>315</v>
      </c>
      <c r="I417" s="1640"/>
      <c r="J417" s="519">
        <v>0.46965215878027267</v>
      </c>
      <c r="K417" s="445"/>
      <c r="L417" s="445"/>
      <c r="M417" s="1832" t="s">
        <v>307</v>
      </c>
      <c r="N417" s="1640"/>
      <c r="O417" s="520">
        <v>0.38823378350371218</v>
      </c>
      <c r="P417" s="445"/>
      <c r="Q417" s="445"/>
      <c r="AJ417" s="211"/>
      <c r="AK417" s="211"/>
      <c r="AL417" s="211"/>
      <c r="AM417" s="211"/>
      <c r="AN417" s="211"/>
      <c r="AO417" s="211"/>
      <c r="AP417" s="211"/>
      <c r="AQ417" s="211"/>
      <c r="AR417" s="211"/>
      <c r="AS417" s="211"/>
      <c r="AT417" s="211"/>
      <c r="AU417" s="211"/>
      <c r="AV417" s="211"/>
      <c r="AW417" s="211"/>
      <c r="AX417" s="211"/>
      <c r="AY417" s="211"/>
      <c r="AZ417" s="211"/>
      <c r="BA417" s="213"/>
      <c r="BB417" s="287"/>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1684"/>
      <c r="C418" s="1830" t="s">
        <v>304</v>
      </c>
      <c r="D418" s="1640"/>
      <c r="E418" s="518">
        <v>0.44330726630369227</v>
      </c>
      <c r="F418" s="445"/>
      <c r="G418" s="445"/>
      <c r="H418" s="1831" t="s">
        <v>316</v>
      </c>
      <c r="I418" s="1640"/>
      <c r="J418" s="519">
        <v>0.45372597881836463</v>
      </c>
      <c r="K418" s="445"/>
      <c r="L418" s="445"/>
      <c r="M418" s="1832" t="s">
        <v>309</v>
      </c>
      <c r="N418" s="1640"/>
      <c r="O418" s="520">
        <v>-0.37910030453672255</v>
      </c>
      <c r="P418" s="445"/>
      <c r="Q418" s="445"/>
      <c r="AJ418" s="211"/>
      <c r="AK418" s="211"/>
      <c r="AL418" s="211"/>
      <c r="AM418" s="211"/>
      <c r="AN418" s="211"/>
      <c r="AO418" s="211"/>
      <c r="AP418" s="211"/>
      <c r="AQ418" s="211"/>
      <c r="AR418" s="211"/>
      <c r="AS418" s="211"/>
      <c r="AT418" s="211"/>
      <c r="AU418" s="211"/>
      <c r="AV418" s="211"/>
      <c r="AW418" s="211"/>
      <c r="AX418" s="211"/>
      <c r="AY418" s="211"/>
      <c r="AZ418" s="211"/>
      <c r="BA418" s="213"/>
      <c r="BB418" s="287"/>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1684"/>
      <c r="C419" s="1830" t="s">
        <v>306</v>
      </c>
      <c r="D419" s="1640"/>
      <c r="E419" s="518">
        <v>0.43012936127498691</v>
      </c>
      <c r="F419" s="445"/>
      <c r="G419" s="445"/>
      <c r="H419" s="1831" t="s">
        <v>311</v>
      </c>
      <c r="I419" s="1640"/>
      <c r="J419" s="519">
        <v>0.43271679472655039</v>
      </c>
      <c r="K419" s="445"/>
      <c r="L419" s="445"/>
      <c r="M419" s="1832" t="s">
        <v>317</v>
      </c>
      <c r="N419" s="1640"/>
      <c r="O419" s="520">
        <v>0.36288903810771211</v>
      </c>
      <c r="P419" s="445"/>
      <c r="Q419" s="445"/>
      <c r="AJ419" s="211"/>
      <c r="AK419" s="211"/>
      <c r="AL419" s="211"/>
      <c r="AM419" s="211"/>
      <c r="AN419" s="211"/>
      <c r="AO419" s="211"/>
      <c r="AP419" s="211"/>
      <c r="AQ419" s="211"/>
      <c r="AR419" s="211"/>
      <c r="AS419" s="211"/>
      <c r="AT419" s="211"/>
      <c r="AU419" s="211"/>
      <c r="AV419" s="211"/>
      <c r="AW419" s="211"/>
      <c r="AX419" s="211"/>
      <c r="AY419" s="211"/>
      <c r="AZ419" s="211"/>
      <c r="BA419" s="213"/>
      <c r="BB419" s="287"/>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1684"/>
      <c r="C420" s="1830" t="s">
        <v>312</v>
      </c>
      <c r="D420" s="1640"/>
      <c r="E420" s="518">
        <v>0.40486913925805601</v>
      </c>
      <c r="F420" s="445"/>
      <c r="G420" s="445"/>
      <c r="H420" s="1831" t="s">
        <v>318</v>
      </c>
      <c r="I420" s="1640"/>
      <c r="J420" s="519">
        <v>0.42891277957508905</v>
      </c>
      <c r="K420" s="445"/>
      <c r="L420" s="445"/>
      <c r="M420" s="1832" t="s">
        <v>306</v>
      </c>
      <c r="N420" s="1640"/>
      <c r="O420" s="520">
        <v>0.33437678714080643</v>
      </c>
      <c r="P420" s="445"/>
      <c r="Q420" s="445"/>
      <c r="AJ420" s="211"/>
      <c r="AK420" s="211"/>
      <c r="AL420" s="211"/>
      <c r="AM420" s="211"/>
      <c r="AN420" s="211"/>
      <c r="AO420" s="211"/>
      <c r="AP420" s="211"/>
      <c r="AQ420" s="211"/>
      <c r="AR420" s="211"/>
      <c r="AS420" s="211"/>
      <c r="AT420" s="211"/>
      <c r="AU420" s="211"/>
      <c r="AV420" s="211"/>
      <c r="AW420" s="211"/>
      <c r="AX420" s="211"/>
      <c r="AY420" s="211"/>
      <c r="AZ420" s="211"/>
      <c r="BA420" s="213"/>
      <c r="BB420" s="287"/>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1684"/>
      <c r="C421" s="1830" t="s">
        <v>315</v>
      </c>
      <c r="D421" s="1640"/>
      <c r="E421" s="518">
        <v>0.39675700255589064</v>
      </c>
      <c r="F421" s="445"/>
      <c r="G421" s="445"/>
      <c r="H421" s="1831" t="s">
        <v>305</v>
      </c>
      <c r="I421" s="1640"/>
      <c r="J421" s="519">
        <v>-0.4192382389935197</v>
      </c>
      <c r="K421" s="445"/>
      <c r="L421" s="445"/>
      <c r="M421" s="1832" t="s">
        <v>314</v>
      </c>
      <c r="N421" s="1640"/>
      <c r="O421" s="520">
        <v>0.32876610811800339</v>
      </c>
      <c r="P421" s="445"/>
      <c r="Q421" s="445"/>
      <c r="AJ421" s="211"/>
      <c r="AK421" s="211"/>
      <c r="AL421" s="211"/>
      <c r="AM421" s="211"/>
      <c r="AN421" s="211"/>
      <c r="AO421" s="211"/>
      <c r="AP421" s="211"/>
      <c r="AQ421" s="211"/>
      <c r="AR421" s="211"/>
      <c r="AS421" s="211"/>
      <c r="AT421" s="211"/>
      <c r="AU421" s="211"/>
      <c r="AV421" s="211"/>
      <c r="AW421" s="211"/>
      <c r="AX421" s="211"/>
      <c r="AY421" s="211"/>
      <c r="AZ421" s="211"/>
      <c r="BA421" s="213"/>
      <c r="BB421" s="287"/>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1684"/>
      <c r="C422" s="1830" t="s">
        <v>319</v>
      </c>
      <c r="D422" s="1640"/>
      <c r="E422" s="518">
        <v>-0.39616132571447116</v>
      </c>
      <c r="F422" s="445"/>
      <c r="G422" s="445"/>
      <c r="H422" s="1831" t="s">
        <v>320</v>
      </c>
      <c r="I422" s="1640"/>
      <c r="J422" s="519">
        <v>0.35767361761469635</v>
      </c>
      <c r="K422" s="445"/>
      <c r="L422" s="445"/>
      <c r="M422" s="1832" t="s">
        <v>318</v>
      </c>
      <c r="N422" s="1640"/>
      <c r="O422" s="520">
        <v>0.32165269487222764</v>
      </c>
      <c r="P422" s="445"/>
      <c r="Q422" s="445"/>
      <c r="AJ422" s="211"/>
      <c r="AK422" s="211"/>
      <c r="AL422" s="211"/>
      <c r="AM422" s="211"/>
      <c r="AN422" s="211"/>
      <c r="AO422" s="211"/>
      <c r="AP422" s="211"/>
      <c r="AQ422" s="211"/>
      <c r="AR422" s="211"/>
      <c r="AS422" s="211"/>
      <c r="AT422" s="211"/>
      <c r="AU422" s="211"/>
      <c r="AV422" s="211"/>
      <c r="AW422" s="211"/>
      <c r="AX422" s="211"/>
      <c r="AY422" s="211"/>
      <c r="AZ422" s="211"/>
      <c r="BA422" s="213"/>
      <c r="BB422" s="287"/>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1684"/>
      <c r="C423" s="1830" t="s">
        <v>310</v>
      </c>
      <c r="D423" s="1640"/>
      <c r="E423" s="518">
        <v>0.39018251693373518</v>
      </c>
      <c r="F423" s="445"/>
      <c r="G423" s="445"/>
      <c r="H423" s="1831" t="s">
        <v>321</v>
      </c>
      <c r="I423" s="1640"/>
      <c r="J423" s="519">
        <v>-0.35180681804776676</v>
      </c>
      <c r="K423" s="445"/>
      <c r="L423" s="445"/>
      <c r="M423" s="1832" t="s">
        <v>304</v>
      </c>
      <c r="N423" s="1640"/>
      <c r="O423" s="520">
        <v>0.31736105003412385</v>
      </c>
      <c r="P423" s="445"/>
      <c r="Q423" s="445"/>
      <c r="AJ423" s="211"/>
      <c r="AK423" s="211"/>
      <c r="AL423" s="211"/>
      <c r="AM423" s="211"/>
      <c r="AN423" s="211"/>
      <c r="AO423" s="211"/>
      <c r="AP423" s="211"/>
      <c r="AQ423" s="211"/>
      <c r="AR423" s="211"/>
      <c r="AS423" s="211"/>
      <c r="AT423" s="211"/>
      <c r="AU423" s="211"/>
      <c r="AV423" s="211"/>
      <c r="AW423" s="211"/>
      <c r="AX423" s="211"/>
      <c r="AY423" s="211"/>
      <c r="AZ423" s="211"/>
      <c r="BA423" s="213"/>
      <c r="BB423" s="287"/>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1684"/>
      <c r="C424" s="1830" t="s">
        <v>316</v>
      </c>
      <c r="D424" s="1640"/>
      <c r="E424" s="518">
        <v>0.38688667912867108</v>
      </c>
      <c r="F424" s="445"/>
      <c r="G424" s="445"/>
      <c r="H424" s="1831" t="s">
        <v>313</v>
      </c>
      <c r="I424" s="1640"/>
      <c r="J424" s="519">
        <v>0.31238966098015597</v>
      </c>
      <c r="K424" s="445"/>
      <c r="L424" s="445"/>
      <c r="M424" s="1832" t="s">
        <v>312</v>
      </c>
      <c r="N424" s="1640"/>
      <c r="O424" s="520">
        <v>0.30677110712254418</v>
      </c>
      <c r="P424" s="445"/>
      <c r="Q424" s="445"/>
      <c r="AJ424" s="211"/>
      <c r="AK424" s="211"/>
      <c r="AL424" s="211"/>
      <c r="AM424" s="211"/>
      <c r="AN424" s="211"/>
      <c r="AO424" s="211"/>
      <c r="AP424" s="211"/>
      <c r="AQ424" s="211"/>
      <c r="AR424" s="211"/>
      <c r="AS424" s="211"/>
      <c r="AT424" s="211"/>
      <c r="AU424" s="211"/>
      <c r="AV424" s="211"/>
      <c r="AW424" s="211"/>
      <c r="AX424" s="211"/>
      <c r="AY424" s="211"/>
      <c r="AZ424" s="211"/>
      <c r="BA424" s="213"/>
      <c r="BB424" s="287"/>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1684"/>
      <c r="C425" s="1830" t="s">
        <v>313</v>
      </c>
      <c r="D425" s="1640"/>
      <c r="E425" s="518">
        <v>0.36945232291146696</v>
      </c>
      <c r="F425" s="445"/>
      <c r="G425" s="445"/>
      <c r="H425" s="1831" t="s">
        <v>317</v>
      </c>
      <c r="I425" s="1640"/>
      <c r="J425" s="519">
        <v>0.295191004030746</v>
      </c>
      <c r="K425" s="445"/>
      <c r="L425" s="445"/>
      <c r="M425" s="1832" t="s">
        <v>319</v>
      </c>
      <c r="N425" s="1640"/>
      <c r="O425" s="520">
        <v>-0.28491176025806653</v>
      </c>
      <c r="P425" s="445"/>
      <c r="Q425" s="445"/>
      <c r="AJ425" s="211"/>
      <c r="AK425" s="211"/>
      <c r="AL425" s="211"/>
      <c r="AM425" s="211"/>
      <c r="AN425" s="211"/>
      <c r="AO425" s="211"/>
      <c r="AP425" s="211"/>
      <c r="AQ425" s="211"/>
      <c r="AR425" s="211"/>
      <c r="AS425" s="211"/>
      <c r="AT425" s="211"/>
      <c r="AU425" s="211"/>
      <c r="AV425" s="211"/>
      <c r="AW425" s="211"/>
      <c r="AX425" s="211"/>
      <c r="AY425" s="211"/>
      <c r="AZ425" s="211"/>
      <c r="BA425" s="213"/>
      <c r="BB425" s="287"/>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1684"/>
      <c r="C426" s="1830" t="s">
        <v>317</v>
      </c>
      <c r="D426" s="1640"/>
      <c r="E426" s="518">
        <v>0.36569716656632878</v>
      </c>
      <c r="F426" s="445"/>
      <c r="G426" s="445"/>
      <c r="H426" s="1831" t="s">
        <v>232</v>
      </c>
      <c r="I426" s="1640"/>
      <c r="J426" s="519">
        <v>-0.29474822250593996</v>
      </c>
      <c r="K426" s="445"/>
      <c r="L426" s="445"/>
      <c r="M426" s="1832" t="s">
        <v>322</v>
      </c>
      <c r="N426" s="1640"/>
      <c r="O426" s="520">
        <v>0.28125815749897948</v>
      </c>
      <c r="P426" s="445"/>
      <c r="Q426" s="445"/>
      <c r="AJ426" s="211"/>
      <c r="AK426" s="211"/>
      <c r="AL426" s="211"/>
      <c r="AM426" s="211"/>
      <c r="AN426" s="211"/>
      <c r="AO426" s="211"/>
      <c r="AP426" s="211"/>
      <c r="AQ426" s="211"/>
      <c r="AR426" s="211"/>
      <c r="AS426" s="211"/>
      <c r="AT426" s="211"/>
      <c r="AU426" s="211"/>
      <c r="AV426" s="211"/>
      <c r="AW426" s="211"/>
      <c r="AX426" s="211"/>
      <c r="AY426" s="211"/>
      <c r="AZ426" s="211"/>
      <c r="BA426" s="213"/>
      <c r="BB426" s="287"/>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1684"/>
      <c r="C427" s="1830" t="s">
        <v>323</v>
      </c>
      <c r="D427" s="1640"/>
      <c r="E427" s="518">
        <v>0.36013282794792839</v>
      </c>
      <c r="F427" s="445"/>
      <c r="G427" s="445"/>
      <c r="H427" s="1831" t="s">
        <v>324</v>
      </c>
      <c r="I427" s="1640"/>
      <c r="J427" s="519">
        <v>0.29254802010605102</v>
      </c>
      <c r="K427" s="445"/>
      <c r="L427" s="445"/>
      <c r="M427" s="1832" t="s">
        <v>315</v>
      </c>
      <c r="N427" s="1640"/>
      <c r="O427" s="520">
        <v>0.28094906325858521</v>
      </c>
      <c r="P427" s="445"/>
      <c r="Q427" s="445"/>
      <c r="AJ427" s="211"/>
      <c r="AK427" s="211"/>
      <c r="AL427" s="211"/>
      <c r="AM427" s="211"/>
      <c r="AN427" s="211"/>
      <c r="AO427" s="211"/>
      <c r="AP427" s="211"/>
      <c r="AQ427" s="211"/>
      <c r="AR427" s="211"/>
      <c r="AS427" s="211"/>
      <c r="AT427" s="211"/>
      <c r="AU427" s="211"/>
      <c r="AV427" s="211"/>
      <c r="AW427" s="211"/>
      <c r="AX427" s="211"/>
      <c r="AY427" s="211"/>
      <c r="AZ427" s="211"/>
      <c r="BA427" s="213"/>
      <c r="BB427" s="287"/>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1684"/>
      <c r="C428" s="1830" t="s">
        <v>318</v>
      </c>
      <c r="D428" s="1640"/>
      <c r="E428" s="518">
        <v>0.34386293122800521</v>
      </c>
      <c r="F428" s="445"/>
      <c r="G428" s="445"/>
      <c r="H428" s="1831" t="s">
        <v>309</v>
      </c>
      <c r="I428" s="1640"/>
      <c r="J428" s="519">
        <v>-0.28586958626376391</v>
      </c>
      <c r="K428" s="445"/>
      <c r="L428" s="445"/>
      <c r="M428" s="1832" t="s">
        <v>316</v>
      </c>
      <c r="N428" s="1640"/>
      <c r="O428" s="520">
        <v>0.27059411007782658</v>
      </c>
      <c r="P428" s="445"/>
      <c r="Q428" s="445"/>
      <c r="AJ428" s="211"/>
      <c r="AK428" s="211"/>
      <c r="AL428" s="211"/>
      <c r="AM428" s="211"/>
      <c r="AN428" s="211"/>
      <c r="AO428" s="211"/>
      <c r="AP428" s="211"/>
      <c r="AQ428" s="211"/>
      <c r="AR428" s="211"/>
      <c r="AS428" s="211"/>
      <c r="AT428" s="211"/>
      <c r="AU428" s="211"/>
      <c r="AV428" s="211"/>
      <c r="AW428" s="211"/>
      <c r="AX428" s="211"/>
      <c r="AY428" s="211"/>
      <c r="AZ428" s="211"/>
      <c r="BA428" s="213"/>
      <c r="BB428" s="287"/>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1684"/>
      <c r="C429" s="1830" t="s">
        <v>325</v>
      </c>
      <c r="D429" s="1640"/>
      <c r="E429" s="518">
        <v>0.33049453852121369</v>
      </c>
      <c r="F429" s="445"/>
      <c r="G429" s="445"/>
      <c r="H429" s="1831" t="s">
        <v>307</v>
      </c>
      <c r="I429" s="1640"/>
      <c r="J429" s="519">
        <v>0.28562755680049062</v>
      </c>
      <c r="K429" s="445"/>
      <c r="L429" s="445"/>
      <c r="M429" s="1832" t="s">
        <v>310</v>
      </c>
      <c r="N429" s="1640"/>
      <c r="O429" s="520">
        <v>0.25435266874573986</v>
      </c>
      <c r="P429" s="445"/>
      <c r="Q429" s="445"/>
      <c r="AJ429" s="211"/>
      <c r="AK429" s="211"/>
      <c r="AL429" s="211"/>
      <c r="AM429" s="211"/>
      <c r="AN429" s="211"/>
      <c r="AO429" s="211"/>
      <c r="AP429" s="211"/>
      <c r="AQ429" s="211"/>
      <c r="AR429" s="211"/>
      <c r="AS429" s="211"/>
      <c r="AT429" s="211"/>
      <c r="AU429" s="211"/>
      <c r="AV429" s="211"/>
      <c r="AW429" s="211"/>
      <c r="AX429" s="211"/>
      <c r="AY429" s="211"/>
      <c r="AZ429" s="211"/>
      <c r="BA429" s="213"/>
      <c r="BB429" s="287"/>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1684"/>
      <c r="C430" s="1830" t="s">
        <v>326</v>
      </c>
      <c r="D430" s="1640"/>
      <c r="E430" s="518">
        <v>0.31130955603458121</v>
      </c>
      <c r="F430" s="445"/>
      <c r="G430" s="445"/>
      <c r="H430" s="1831" t="s">
        <v>327</v>
      </c>
      <c r="I430" s="1640"/>
      <c r="J430" s="519">
        <v>-0.20921514024741894</v>
      </c>
      <c r="K430" s="445"/>
      <c r="L430" s="445"/>
      <c r="M430" s="1832" t="s">
        <v>320</v>
      </c>
      <c r="N430" s="1640"/>
      <c r="O430" s="520">
        <v>0.23423418555557754</v>
      </c>
      <c r="P430" s="445"/>
      <c r="Q430" s="445"/>
      <c r="AJ430" s="211"/>
      <c r="AK430" s="211"/>
      <c r="AL430" s="211"/>
      <c r="AM430" s="211"/>
      <c r="AN430" s="211"/>
      <c r="AO430" s="211"/>
      <c r="AP430" s="211"/>
      <c r="AQ430" s="211"/>
      <c r="AR430" s="211"/>
      <c r="AS430" s="211"/>
      <c r="AT430" s="211"/>
      <c r="AU430" s="211"/>
      <c r="AV430" s="211"/>
      <c r="AW430" s="211"/>
      <c r="AX430" s="211"/>
      <c r="AY430" s="211"/>
      <c r="AZ430" s="211"/>
      <c r="BA430" s="213"/>
      <c r="BB430" s="287"/>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1684"/>
      <c r="C431" s="1830" t="s">
        <v>328</v>
      </c>
      <c r="D431" s="1640"/>
      <c r="E431" s="518">
        <v>-0.30752406408581878</v>
      </c>
      <c r="F431" s="445"/>
      <c r="G431" s="445"/>
      <c r="H431" s="1831" t="s">
        <v>328</v>
      </c>
      <c r="I431" s="1640"/>
      <c r="J431" s="519">
        <v>-0.20204805433424994</v>
      </c>
      <c r="K431" s="445"/>
      <c r="L431" s="445"/>
      <c r="M431" s="1832" t="s">
        <v>325</v>
      </c>
      <c r="N431" s="1640"/>
      <c r="O431" s="520">
        <v>0.22348391467464834</v>
      </c>
      <c r="P431" s="445"/>
      <c r="Q431" s="445"/>
      <c r="AJ431" s="211"/>
      <c r="AK431" s="211"/>
      <c r="AL431" s="211"/>
      <c r="AM431" s="211"/>
      <c r="AN431" s="211"/>
      <c r="AO431" s="211"/>
      <c r="AP431" s="211"/>
      <c r="AQ431" s="211"/>
      <c r="AR431" s="211"/>
      <c r="AS431" s="211"/>
      <c r="AT431" s="211"/>
      <c r="AU431" s="211"/>
      <c r="AV431" s="211"/>
      <c r="AW431" s="211"/>
      <c r="AX431" s="211"/>
      <c r="AY431" s="211"/>
      <c r="AZ431" s="211"/>
      <c r="BA431" s="213"/>
      <c r="BB431" s="287"/>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1684"/>
      <c r="C432" s="1830" t="s">
        <v>320</v>
      </c>
      <c r="D432" s="1640"/>
      <c r="E432" s="518">
        <v>0.3040550162065489</v>
      </c>
      <c r="F432" s="445"/>
      <c r="G432" s="445"/>
      <c r="H432" s="1831" t="s">
        <v>329</v>
      </c>
      <c r="I432" s="1640"/>
      <c r="J432" s="519">
        <v>0.18728897793851762</v>
      </c>
      <c r="K432" s="445"/>
      <c r="L432" s="445"/>
      <c r="M432" s="1832" t="s">
        <v>330</v>
      </c>
      <c r="N432" s="1640"/>
      <c r="O432" s="520">
        <v>0.19997117635444195</v>
      </c>
      <c r="P432" s="445"/>
      <c r="Q432" s="445"/>
      <c r="AJ432" s="211"/>
      <c r="AK432" s="211"/>
      <c r="AL432" s="211"/>
      <c r="AM432" s="211"/>
      <c r="AN432" s="211"/>
      <c r="AO432" s="211"/>
      <c r="AP432" s="211"/>
      <c r="AQ432" s="211"/>
      <c r="AR432" s="211"/>
      <c r="AS432" s="211"/>
      <c r="AT432" s="211"/>
      <c r="AU432" s="211"/>
      <c r="AV432" s="211"/>
      <c r="AW432" s="211"/>
      <c r="AX432" s="211"/>
      <c r="AY432" s="211"/>
      <c r="AZ432" s="211"/>
      <c r="BA432" s="213"/>
      <c r="BB432" s="287"/>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1684"/>
      <c r="C433" s="1830" t="s">
        <v>331</v>
      </c>
      <c r="D433" s="1640"/>
      <c r="E433" s="518">
        <v>-0.26176483075252932</v>
      </c>
      <c r="F433" s="445"/>
      <c r="G433" s="445"/>
      <c r="H433" s="1831" t="s">
        <v>323</v>
      </c>
      <c r="I433" s="1640"/>
      <c r="J433" s="519">
        <v>0.18450037442406508</v>
      </c>
      <c r="K433" s="445"/>
      <c r="L433" s="445"/>
      <c r="M433" s="1832" t="s">
        <v>332</v>
      </c>
      <c r="N433" s="1640"/>
      <c r="O433" s="520">
        <v>0.19707825234988752</v>
      </c>
      <c r="P433" s="445"/>
      <c r="Q433" s="445"/>
      <c r="AJ433" s="211"/>
      <c r="AK433" s="211"/>
      <c r="AL433" s="211"/>
      <c r="AM433" s="211"/>
      <c r="AN433" s="211"/>
      <c r="AO433" s="211"/>
      <c r="AP433" s="211"/>
      <c r="AQ433" s="211"/>
      <c r="AR433" s="211"/>
      <c r="AS433" s="211"/>
      <c r="AT433" s="211"/>
      <c r="AU433" s="211"/>
      <c r="AV433" s="211"/>
      <c r="AW433" s="211"/>
      <c r="AX433" s="211"/>
      <c r="AY433" s="211"/>
      <c r="AZ433" s="211"/>
      <c r="BA433" s="213"/>
      <c r="BB433" s="287"/>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1684"/>
      <c r="C434" s="1830" t="s">
        <v>332</v>
      </c>
      <c r="D434" s="1640"/>
      <c r="E434" s="518">
        <v>0.24749380055844153</v>
      </c>
      <c r="F434" s="445"/>
      <c r="G434" s="445"/>
      <c r="H434" s="1831" t="s">
        <v>326</v>
      </c>
      <c r="I434" s="1640"/>
      <c r="J434" s="519">
        <v>0.1843530399135129</v>
      </c>
      <c r="K434" s="445"/>
      <c r="L434" s="445"/>
      <c r="M434" s="1832" t="s">
        <v>333</v>
      </c>
      <c r="N434" s="1640"/>
      <c r="O434" s="520">
        <v>0.19259521108147562</v>
      </c>
      <c r="P434" s="445"/>
      <c r="Q434" s="445"/>
      <c r="AJ434" s="211"/>
      <c r="AK434" s="211"/>
      <c r="AL434" s="211"/>
      <c r="AM434" s="211"/>
      <c r="AN434" s="211"/>
      <c r="AO434" s="211"/>
      <c r="AP434" s="211"/>
      <c r="AQ434" s="211"/>
      <c r="AR434" s="211"/>
      <c r="AS434" s="211"/>
      <c r="AT434" s="211"/>
      <c r="AU434" s="211"/>
      <c r="AV434" s="211"/>
      <c r="AW434" s="211"/>
      <c r="AX434" s="211"/>
      <c r="AY434" s="211"/>
      <c r="AZ434" s="211"/>
      <c r="BA434" s="213"/>
      <c r="BB434" s="287"/>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1684"/>
      <c r="C435" s="1830" t="s">
        <v>334</v>
      </c>
      <c r="D435" s="1640"/>
      <c r="E435" s="518">
        <v>0.21877428904540286</v>
      </c>
      <c r="F435" s="445"/>
      <c r="G435" s="445"/>
      <c r="H435" s="1831" t="s">
        <v>335</v>
      </c>
      <c r="I435" s="1640"/>
      <c r="J435" s="519">
        <v>0.17671905613155464</v>
      </c>
      <c r="K435" s="445"/>
      <c r="L435" s="445"/>
      <c r="M435" s="1832" t="s">
        <v>328</v>
      </c>
      <c r="N435" s="1640"/>
      <c r="O435" s="520">
        <v>-0.18608754355382934</v>
      </c>
      <c r="P435" s="445"/>
      <c r="Q435" s="445"/>
      <c r="AJ435" s="211"/>
      <c r="AK435" s="211"/>
      <c r="AL435" s="211"/>
      <c r="AM435" s="211"/>
      <c r="AN435" s="211"/>
      <c r="AO435" s="211"/>
      <c r="AP435" s="211"/>
      <c r="AQ435" s="211"/>
      <c r="AR435" s="211"/>
      <c r="AS435" s="211"/>
      <c r="AT435" s="211"/>
      <c r="AU435" s="211"/>
      <c r="AV435" s="211"/>
      <c r="AW435" s="211"/>
      <c r="AX435" s="211"/>
      <c r="AY435" s="211"/>
      <c r="AZ435" s="211"/>
      <c r="BA435" s="213"/>
      <c r="BB435" s="287"/>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1684"/>
      <c r="C436" s="1830" t="s">
        <v>308</v>
      </c>
      <c r="D436" s="1640"/>
      <c r="E436" s="518">
        <v>0.2175361808150037</v>
      </c>
      <c r="F436" s="445"/>
      <c r="G436" s="445"/>
      <c r="H436" s="1831" t="s">
        <v>319</v>
      </c>
      <c r="I436" s="1640"/>
      <c r="J436" s="519">
        <v>-0.17617779191677907</v>
      </c>
      <c r="K436" s="445"/>
      <c r="L436" s="445"/>
      <c r="M436" s="1832" t="s">
        <v>232</v>
      </c>
      <c r="N436" s="1640"/>
      <c r="O436" s="520">
        <v>-0.18016154027918557</v>
      </c>
      <c r="P436" s="445"/>
      <c r="Q436" s="445"/>
      <c r="AJ436" s="211"/>
      <c r="AK436" s="211"/>
      <c r="AL436" s="211"/>
      <c r="AM436" s="211"/>
      <c r="AN436" s="211"/>
      <c r="AO436" s="211"/>
      <c r="AP436" s="211"/>
      <c r="AQ436" s="211"/>
      <c r="AR436" s="211"/>
      <c r="AS436" s="211"/>
      <c r="AT436" s="211"/>
      <c r="AU436" s="211"/>
      <c r="AV436" s="211"/>
      <c r="AW436" s="211"/>
      <c r="AX436" s="211"/>
      <c r="AY436" s="211"/>
      <c r="AZ436" s="211"/>
      <c r="BA436" s="213"/>
      <c r="BB436" s="287"/>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1684"/>
      <c r="C437" s="1830" t="s">
        <v>232</v>
      </c>
      <c r="D437" s="1640"/>
      <c r="E437" s="518">
        <v>-0.21117085971055297</v>
      </c>
      <c r="F437" s="445"/>
      <c r="G437" s="445"/>
      <c r="H437" s="1831" t="s">
        <v>322</v>
      </c>
      <c r="I437" s="1640"/>
      <c r="J437" s="519">
        <v>-0.175333450619297</v>
      </c>
      <c r="K437" s="445"/>
      <c r="L437" s="445"/>
      <c r="M437" s="1832" t="s">
        <v>326</v>
      </c>
      <c r="N437" s="1640"/>
      <c r="O437" s="520">
        <v>0.16936480481168781</v>
      </c>
      <c r="P437" s="445"/>
      <c r="Q437" s="445"/>
      <c r="AJ437" s="211"/>
      <c r="AK437" s="211"/>
      <c r="AL437" s="211"/>
      <c r="AM437" s="211"/>
      <c r="AN437" s="211"/>
      <c r="AO437" s="211"/>
      <c r="AP437" s="211"/>
      <c r="AQ437" s="211"/>
      <c r="AR437" s="211"/>
      <c r="AS437" s="211"/>
      <c r="AT437" s="211"/>
      <c r="AU437" s="211"/>
      <c r="AV437" s="211"/>
      <c r="AW437" s="211"/>
      <c r="AX437" s="211"/>
      <c r="AY437" s="211"/>
      <c r="AZ437" s="211"/>
      <c r="BA437" s="213"/>
      <c r="BB437" s="287"/>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1684"/>
      <c r="C438" s="1830" t="s">
        <v>335</v>
      </c>
      <c r="D438" s="1640"/>
      <c r="E438" s="518">
        <v>0.20773922226712052</v>
      </c>
      <c r="F438" s="445"/>
      <c r="G438" s="445"/>
      <c r="H438" s="1831" t="s">
        <v>330</v>
      </c>
      <c r="I438" s="1640"/>
      <c r="J438" s="519">
        <v>0.17468824130186353</v>
      </c>
      <c r="K438" s="445"/>
      <c r="L438" s="445"/>
      <c r="M438" s="1832" t="s">
        <v>336</v>
      </c>
      <c r="N438" s="1640"/>
      <c r="O438" s="520">
        <v>0.15453034828695578</v>
      </c>
      <c r="P438" s="445"/>
      <c r="Q438" s="445"/>
      <c r="AJ438" s="211"/>
      <c r="AK438" s="211"/>
      <c r="AL438" s="211"/>
      <c r="AM438" s="211"/>
      <c r="AN438" s="211"/>
      <c r="AO438" s="211"/>
      <c r="AP438" s="211"/>
      <c r="AQ438" s="211"/>
      <c r="AR438" s="211"/>
      <c r="AS438" s="211"/>
      <c r="AT438" s="211"/>
      <c r="AU438" s="211"/>
      <c r="AV438" s="211"/>
      <c r="AW438" s="211"/>
      <c r="AX438" s="211"/>
      <c r="AY438" s="211"/>
      <c r="AZ438" s="211"/>
      <c r="BA438" s="213"/>
      <c r="BB438" s="287"/>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1684"/>
      <c r="C439" s="1830" t="s">
        <v>337</v>
      </c>
      <c r="D439" s="1640"/>
      <c r="E439" s="518">
        <v>-0.20593242980775014</v>
      </c>
      <c r="F439" s="445"/>
      <c r="G439" s="445"/>
      <c r="H439" s="1831" t="s">
        <v>333</v>
      </c>
      <c r="I439" s="1640"/>
      <c r="J439" s="519">
        <v>0.17204354323111201</v>
      </c>
      <c r="K439" s="445"/>
      <c r="L439" s="445"/>
      <c r="M439" s="1832" t="s">
        <v>331</v>
      </c>
      <c r="N439" s="1640"/>
      <c r="O439" s="520">
        <v>-0.15369302582536873</v>
      </c>
      <c r="P439" s="445"/>
      <c r="Q439" s="445"/>
      <c r="AJ439" s="211"/>
      <c r="AK439" s="211"/>
      <c r="AL439" s="211"/>
      <c r="AM439" s="211"/>
      <c r="AN439" s="211"/>
      <c r="AO439" s="211"/>
      <c r="AP439" s="211"/>
      <c r="AQ439" s="211"/>
      <c r="AR439" s="211"/>
      <c r="AS439" s="211"/>
      <c r="AT439" s="211"/>
      <c r="AU439" s="211"/>
      <c r="AV439" s="211"/>
      <c r="AW439" s="211"/>
      <c r="AX439" s="211"/>
      <c r="AY439" s="211"/>
      <c r="AZ439" s="211"/>
      <c r="BA439" s="213"/>
      <c r="BB439" s="287"/>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1684"/>
      <c r="C440" s="1830" t="s">
        <v>333</v>
      </c>
      <c r="D440" s="1640"/>
      <c r="E440" s="518">
        <v>0.20321331951694008</v>
      </c>
      <c r="F440" s="445"/>
      <c r="G440" s="445"/>
      <c r="H440" s="1831" t="s">
        <v>338</v>
      </c>
      <c r="I440" s="1640"/>
      <c r="J440" s="519">
        <v>-0.16846434342022926</v>
      </c>
      <c r="K440" s="445"/>
      <c r="L440" s="445"/>
      <c r="M440" s="1832" t="s">
        <v>329</v>
      </c>
      <c r="N440" s="1640"/>
      <c r="O440" s="520">
        <v>0.14052910388147563</v>
      </c>
      <c r="P440" s="445"/>
      <c r="Q440" s="445"/>
      <c r="AJ440" s="211"/>
      <c r="AK440" s="211"/>
      <c r="AL440" s="211"/>
      <c r="AM440" s="211"/>
      <c r="AN440" s="211"/>
      <c r="AO440" s="211"/>
      <c r="AP440" s="211"/>
      <c r="AQ440" s="211"/>
      <c r="AR440" s="211"/>
      <c r="AS440" s="211"/>
      <c r="AT440" s="211"/>
      <c r="AU440" s="211"/>
      <c r="AV440" s="211"/>
      <c r="AW440" s="211"/>
      <c r="AX440" s="211"/>
      <c r="AY440" s="211"/>
      <c r="AZ440" s="211"/>
      <c r="BA440" s="213"/>
      <c r="BB440" s="287"/>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1684"/>
      <c r="C441" s="1830" t="s">
        <v>339</v>
      </c>
      <c r="D441" s="1640"/>
      <c r="E441" s="518">
        <v>0.19718290262899474</v>
      </c>
      <c r="F441" s="445"/>
      <c r="G441" s="445"/>
      <c r="H441" s="1831" t="s">
        <v>314</v>
      </c>
      <c r="I441" s="1640"/>
      <c r="J441" s="519">
        <v>0.16625197175252335</v>
      </c>
      <c r="K441" s="445"/>
      <c r="L441" s="445"/>
      <c r="M441" s="1832" t="s">
        <v>324</v>
      </c>
      <c r="N441" s="1640"/>
      <c r="O441" s="520">
        <v>0.13522394644517469</v>
      </c>
      <c r="P441" s="445"/>
      <c r="Q441" s="445"/>
      <c r="AJ441" s="211"/>
      <c r="AK441" s="211"/>
      <c r="AL441" s="211"/>
      <c r="AM441" s="211"/>
      <c r="AN441" s="211"/>
      <c r="AO441" s="211"/>
      <c r="AP441" s="211"/>
      <c r="AQ441" s="211"/>
      <c r="AR441" s="211"/>
      <c r="AS441" s="211"/>
      <c r="AT441" s="211"/>
      <c r="AU441" s="211"/>
      <c r="AV441" s="211"/>
      <c r="AW441" s="211"/>
      <c r="AX441" s="211"/>
      <c r="AY441" s="211"/>
      <c r="AZ441" s="211"/>
      <c r="BA441" s="213"/>
      <c r="BB441" s="287"/>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1684"/>
      <c r="C442" s="1830" t="s">
        <v>324</v>
      </c>
      <c r="D442" s="1640"/>
      <c r="E442" s="518">
        <v>0.19658068912167576</v>
      </c>
      <c r="F442" s="445"/>
      <c r="G442" s="445"/>
      <c r="H442" s="1831" t="s">
        <v>337</v>
      </c>
      <c r="I442" s="1640"/>
      <c r="J442" s="519">
        <v>-0.15844453518081827</v>
      </c>
      <c r="K442" s="445"/>
      <c r="L442" s="445"/>
      <c r="M442" s="1832" t="s">
        <v>340</v>
      </c>
      <c r="N442" s="1640"/>
      <c r="O442" s="520">
        <v>-0.13308258986379679</v>
      </c>
      <c r="P442" s="445"/>
      <c r="Q442" s="445"/>
      <c r="AJ442" s="211"/>
      <c r="AK442" s="211"/>
      <c r="AL442" s="211"/>
      <c r="AM442" s="211"/>
      <c r="AN442" s="211"/>
      <c r="AO442" s="211"/>
      <c r="AP442" s="211"/>
      <c r="AQ442" s="211"/>
      <c r="AR442" s="211"/>
      <c r="AS442" s="211"/>
      <c r="AT442" s="211"/>
      <c r="AU442" s="211"/>
      <c r="AV442" s="211"/>
      <c r="AW442" s="211"/>
      <c r="AX442" s="211"/>
      <c r="AY442" s="211"/>
      <c r="AZ442" s="211"/>
      <c r="BA442" s="213"/>
      <c r="BB442" s="287"/>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1684"/>
      <c r="C443" s="1830" t="s">
        <v>330</v>
      </c>
      <c r="D443" s="1640"/>
      <c r="E443" s="518">
        <v>0.19588762867151294</v>
      </c>
      <c r="F443" s="445"/>
      <c r="G443" s="445"/>
      <c r="H443" s="1831" t="s">
        <v>325</v>
      </c>
      <c r="I443" s="1640"/>
      <c r="J443" s="519">
        <v>0.15536741467542087</v>
      </c>
      <c r="K443" s="445"/>
      <c r="L443" s="445"/>
      <c r="M443" s="1832" t="s">
        <v>323</v>
      </c>
      <c r="N443" s="1640"/>
      <c r="O443" s="520">
        <v>0.12323923012038693</v>
      </c>
      <c r="P443" s="445"/>
      <c r="Q443" s="445"/>
      <c r="AJ443" s="211"/>
      <c r="AK443" s="211"/>
      <c r="AL443" s="211"/>
      <c r="AM443" s="211"/>
      <c r="AN443" s="211"/>
      <c r="AO443" s="211"/>
      <c r="AP443" s="211"/>
      <c r="AQ443" s="211"/>
      <c r="AR443" s="211"/>
      <c r="AS443" s="211"/>
      <c r="AT443" s="211"/>
      <c r="AU443" s="211"/>
      <c r="AV443" s="211"/>
      <c r="AW443" s="211"/>
      <c r="AX443" s="211"/>
      <c r="AY443" s="211"/>
      <c r="AZ443" s="211"/>
      <c r="BA443" s="213"/>
      <c r="BB443" s="287"/>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1684"/>
      <c r="C444" s="1830" t="s">
        <v>340</v>
      </c>
      <c r="D444" s="1640"/>
      <c r="E444" s="518">
        <v>-0.19146783832832306</v>
      </c>
      <c r="F444" s="445"/>
      <c r="G444" s="445"/>
      <c r="H444" s="1831" t="s">
        <v>341</v>
      </c>
      <c r="I444" s="1640"/>
      <c r="J444" s="519">
        <v>0.1487634770239446</v>
      </c>
      <c r="K444" s="445"/>
      <c r="L444" s="445"/>
      <c r="M444" s="1832" t="s">
        <v>342</v>
      </c>
      <c r="N444" s="1640"/>
      <c r="O444" s="520">
        <v>0.12234898066732972</v>
      </c>
      <c r="P444" s="445"/>
      <c r="Q444" s="445"/>
      <c r="AJ444" s="211"/>
      <c r="AK444" s="211"/>
      <c r="AL444" s="211"/>
      <c r="AM444" s="211"/>
      <c r="AN444" s="211"/>
      <c r="AO444" s="211"/>
      <c r="AP444" s="211"/>
      <c r="AQ444" s="211"/>
      <c r="AR444" s="211"/>
      <c r="AS444" s="211"/>
      <c r="AT444" s="211"/>
      <c r="AU444" s="211"/>
      <c r="AV444" s="211"/>
      <c r="AW444" s="211"/>
      <c r="AX444" s="211"/>
      <c r="AY444" s="211"/>
      <c r="AZ444" s="211"/>
      <c r="BA444" s="213"/>
      <c r="BB444" s="287"/>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1684"/>
      <c r="C445" s="1830" t="s">
        <v>329</v>
      </c>
      <c r="D445" s="1640"/>
      <c r="E445" s="518">
        <v>0.18258373246780185</v>
      </c>
      <c r="F445" s="445"/>
      <c r="G445" s="445"/>
      <c r="H445" s="1831" t="s">
        <v>343</v>
      </c>
      <c r="I445" s="1640"/>
      <c r="J445" s="519">
        <v>0.1457028625474969</v>
      </c>
      <c r="K445" s="445"/>
      <c r="L445" s="445"/>
      <c r="M445" s="1832" t="s">
        <v>344</v>
      </c>
      <c r="N445" s="1640"/>
      <c r="O445" s="520">
        <v>-0.11756413150602484</v>
      </c>
      <c r="P445" s="445"/>
      <c r="Q445" s="445"/>
      <c r="AJ445" s="211"/>
      <c r="AK445" s="211"/>
      <c r="AL445" s="211"/>
      <c r="AM445" s="211"/>
      <c r="AN445" s="211"/>
      <c r="AO445" s="211"/>
      <c r="AP445" s="211"/>
      <c r="AQ445" s="211"/>
      <c r="AR445" s="211"/>
      <c r="AS445" s="211"/>
      <c r="AT445" s="211"/>
      <c r="AU445" s="211"/>
      <c r="AV445" s="211"/>
      <c r="AW445" s="211"/>
      <c r="AX445" s="211"/>
      <c r="AY445" s="211"/>
      <c r="AZ445" s="211"/>
      <c r="BA445" s="213"/>
      <c r="BB445" s="287"/>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1830" t="s">
        <v>345</v>
      </c>
      <c r="D446" s="1640"/>
      <c r="E446" s="518">
        <v>-0.16976024981070642</v>
      </c>
      <c r="F446" s="445"/>
      <c r="G446" s="445"/>
      <c r="H446" s="1831" t="s">
        <v>346</v>
      </c>
      <c r="I446" s="1640"/>
      <c r="J446" s="519">
        <v>0.12425130936037598</v>
      </c>
      <c r="K446" s="445"/>
      <c r="L446" s="445"/>
      <c r="M446" s="1832" t="s">
        <v>338</v>
      </c>
      <c r="N446" s="1640"/>
      <c r="O446" s="520">
        <v>-0.11656754890784915</v>
      </c>
      <c r="P446" s="445"/>
      <c r="Q446" s="445"/>
      <c r="AJ446" s="211"/>
      <c r="AK446" s="211"/>
      <c r="AL446" s="211"/>
      <c r="AM446" s="211"/>
      <c r="AN446" s="211"/>
      <c r="AO446" s="211"/>
      <c r="AP446" s="211"/>
      <c r="AQ446" s="211"/>
      <c r="AR446" s="211"/>
      <c r="AS446" s="211"/>
      <c r="AT446" s="211"/>
      <c r="AU446" s="211"/>
      <c r="AV446" s="211"/>
      <c r="AW446" s="211"/>
      <c r="AX446" s="211"/>
      <c r="AY446" s="211"/>
      <c r="AZ446" s="211"/>
      <c r="BA446" s="213"/>
      <c r="BB446" s="287"/>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1830" t="s">
        <v>327</v>
      </c>
      <c r="D447" s="1640"/>
      <c r="E447" s="518">
        <v>-0.16851178039550127</v>
      </c>
      <c r="F447" s="445"/>
      <c r="G447" s="445"/>
      <c r="H447" s="1831" t="s">
        <v>332</v>
      </c>
      <c r="I447" s="1640"/>
      <c r="J447" s="519">
        <v>0.12417084865702051</v>
      </c>
      <c r="K447" s="445"/>
      <c r="L447" s="445"/>
      <c r="M447" s="1832" t="s">
        <v>335</v>
      </c>
      <c r="N447" s="1640"/>
      <c r="O447" s="520">
        <v>0.10124602837874205</v>
      </c>
      <c r="P447" s="445"/>
      <c r="Q447" s="445"/>
      <c r="AJ447" s="211"/>
      <c r="AK447" s="211"/>
      <c r="AL447" s="211"/>
      <c r="AM447" s="211"/>
      <c r="AN447" s="211"/>
      <c r="AO447" s="211"/>
      <c r="AP447" s="211"/>
      <c r="AQ447" s="211"/>
      <c r="AR447" s="211"/>
      <c r="AS447" s="211"/>
      <c r="AT447" s="211"/>
      <c r="AU447" s="211"/>
      <c r="AV447" s="211"/>
      <c r="AW447" s="211"/>
      <c r="AX447" s="211"/>
      <c r="AY447" s="211"/>
      <c r="AZ447" s="211"/>
      <c r="BA447" s="213"/>
      <c r="BB447" s="287"/>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1830" t="s">
        <v>341</v>
      </c>
      <c r="D448" s="1640"/>
      <c r="E448" s="518">
        <v>0.16671641458417147</v>
      </c>
      <c r="F448" s="445"/>
      <c r="G448" s="445"/>
      <c r="H448" s="1831" t="s">
        <v>347</v>
      </c>
      <c r="I448" s="1640"/>
      <c r="J448" s="519">
        <v>0.11490480693529143</v>
      </c>
      <c r="K448" s="445"/>
      <c r="L448" s="445"/>
      <c r="M448" s="1832" t="s">
        <v>348</v>
      </c>
      <c r="N448" s="1640"/>
      <c r="O448" s="520">
        <v>9.7308794646893029E-2</v>
      </c>
      <c r="P448" s="445"/>
      <c r="Q448" s="445"/>
      <c r="AJ448" s="211"/>
      <c r="AK448" s="211"/>
      <c r="AL448" s="211"/>
      <c r="AM448" s="211"/>
      <c r="AN448" s="211"/>
      <c r="AO448" s="211"/>
      <c r="AP448" s="211"/>
      <c r="AQ448" s="211"/>
      <c r="AR448" s="211"/>
      <c r="AS448" s="211"/>
      <c r="AT448" s="211"/>
      <c r="AU448" s="211"/>
      <c r="AV448" s="211"/>
      <c r="AW448" s="211"/>
      <c r="AX448" s="211"/>
      <c r="AY448" s="211"/>
      <c r="AZ448" s="211"/>
      <c r="BA448" s="213"/>
      <c r="BB448" s="287"/>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1830" t="s">
        <v>349</v>
      </c>
      <c r="D449" s="1640"/>
      <c r="E449" s="518">
        <v>0.16397750874351374</v>
      </c>
      <c r="F449" s="445"/>
      <c r="G449" s="445"/>
      <c r="H449" s="1831" t="s">
        <v>339</v>
      </c>
      <c r="I449" s="1640"/>
      <c r="J449" s="519">
        <v>0.11352993390716515</v>
      </c>
      <c r="K449" s="445"/>
      <c r="L449" s="445"/>
      <c r="M449" s="1832" t="s">
        <v>341</v>
      </c>
      <c r="N449" s="1640"/>
      <c r="O449" s="520">
        <v>9.5269583640016947E-2</v>
      </c>
      <c r="P449" s="445"/>
      <c r="Q449" s="445"/>
      <c r="AJ449" s="211"/>
      <c r="AK449" s="211"/>
      <c r="AL449" s="211"/>
      <c r="AM449" s="211"/>
      <c r="AN449" s="211"/>
      <c r="AO449" s="211"/>
      <c r="AP449" s="211"/>
      <c r="AQ449" s="211"/>
      <c r="AR449" s="211"/>
      <c r="AS449" s="211"/>
      <c r="AT449" s="211"/>
      <c r="AU449" s="211"/>
      <c r="AV449" s="211"/>
      <c r="AW449" s="211"/>
      <c r="AX449" s="211"/>
      <c r="AY449" s="211"/>
      <c r="AZ449" s="211"/>
      <c r="BA449" s="213"/>
      <c r="BB449" s="287"/>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1830" t="s">
        <v>338</v>
      </c>
      <c r="D450" s="1640"/>
      <c r="E450" s="518">
        <v>-0.16217046478804165</v>
      </c>
      <c r="F450" s="445"/>
      <c r="G450" s="445"/>
      <c r="H450" s="1831" t="s">
        <v>350</v>
      </c>
      <c r="I450" s="1640"/>
      <c r="J450" s="519">
        <v>-0.1061594208937419</v>
      </c>
      <c r="K450" s="445"/>
      <c r="L450" s="445"/>
      <c r="M450" s="1832" t="s">
        <v>351</v>
      </c>
      <c r="N450" s="1640"/>
      <c r="O450" s="520">
        <v>8.7508786533468191E-2</v>
      </c>
      <c r="P450" s="445"/>
      <c r="Q450" s="445"/>
      <c r="AJ450" s="211"/>
      <c r="AK450" s="211"/>
      <c r="AL450" s="211"/>
      <c r="AM450" s="211"/>
      <c r="AN450" s="211"/>
      <c r="AO450" s="211"/>
      <c r="AP450" s="211"/>
      <c r="AQ450" s="211"/>
      <c r="AR450" s="211"/>
      <c r="AS450" s="211"/>
      <c r="AT450" s="211"/>
      <c r="AU450" s="211"/>
      <c r="AV450" s="211"/>
      <c r="AW450" s="211"/>
      <c r="AX450" s="211"/>
      <c r="AY450" s="211"/>
      <c r="AZ450" s="211"/>
      <c r="BA450" s="213"/>
      <c r="BB450" s="287"/>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1830" t="s">
        <v>342</v>
      </c>
      <c r="D451" s="1640"/>
      <c r="E451" s="518">
        <v>0.15944116282545012</v>
      </c>
      <c r="F451" s="445"/>
      <c r="G451" s="445"/>
      <c r="H451" s="1831" t="s">
        <v>336</v>
      </c>
      <c r="I451" s="1640"/>
      <c r="J451" s="519">
        <v>-9.2346284339075144E-2</v>
      </c>
      <c r="K451" s="445"/>
      <c r="L451" s="445"/>
      <c r="M451" s="1832" t="s">
        <v>347</v>
      </c>
      <c r="N451" s="1640"/>
      <c r="O451" s="520">
        <v>8.0078582664635203E-2</v>
      </c>
      <c r="P451" s="445"/>
      <c r="Q451" s="445"/>
      <c r="AJ451" s="211"/>
      <c r="AK451" s="211"/>
      <c r="AL451" s="211"/>
      <c r="AM451" s="211"/>
      <c r="AN451" s="211"/>
      <c r="AO451" s="211"/>
      <c r="AP451" s="211"/>
      <c r="AQ451" s="211"/>
      <c r="AR451" s="211"/>
      <c r="AS451" s="211"/>
      <c r="AT451" s="211"/>
      <c r="AU451" s="211"/>
      <c r="AV451" s="211"/>
      <c r="AW451" s="211"/>
      <c r="AX451" s="211"/>
      <c r="AY451" s="211"/>
      <c r="AZ451" s="211"/>
      <c r="BA451" s="213"/>
      <c r="BB451" s="287"/>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1830" t="s">
        <v>344</v>
      </c>
      <c r="D452" s="1640"/>
      <c r="E452" s="518">
        <v>-0.15352407797815801</v>
      </c>
      <c r="F452" s="445"/>
      <c r="G452" s="445"/>
      <c r="H452" s="1831" t="s">
        <v>345</v>
      </c>
      <c r="I452" s="1640"/>
      <c r="J452" s="519">
        <v>-8.7059514224871626E-2</v>
      </c>
      <c r="K452" s="445"/>
      <c r="L452" s="445"/>
      <c r="M452" s="1832" t="s">
        <v>352</v>
      </c>
      <c r="N452" s="1640"/>
      <c r="O452" s="520">
        <v>-7.9097441963985049E-2</v>
      </c>
      <c r="P452" s="445"/>
      <c r="Q452" s="445"/>
      <c r="AJ452" s="211"/>
      <c r="AK452" s="211"/>
      <c r="AL452" s="211"/>
      <c r="AM452" s="211"/>
      <c r="AN452" s="211"/>
      <c r="AO452" s="211"/>
      <c r="AP452" s="211"/>
      <c r="AQ452" s="211"/>
      <c r="AR452" s="211"/>
      <c r="AS452" s="211"/>
      <c r="AT452" s="211"/>
      <c r="AU452" s="211"/>
      <c r="AV452" s="211"/>
      <c r="AW452" s="211"/>
      <c r="AX452" s="211"/>
      <c r="AY452" s="211"/>
      <c r="AZ452" s="211"/>
      <c r="BA452" s="213"/>
      <c r="BB452" s="287"/>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1830" t="s">
        <v>336</v>
      </c>
      <c r="D453" s="1640"/>
      <c r="E453" s="518">
        <v>0.14181318096127712</v>
      </c>
      <c r="F453" s="445"/>
      <c r="G453" s="445"/>
      <c r="H453" s="1831" t="s">
        <v>353</v>
      </c>
      <c r="I453" s="1640"/>
      <c r="J453" s="519">
        <v>-7.8838357698217398E-2</v>
      </c>
      <c r="K453" s="445"/>
      <c r="L453" s="445"/>
      <c r="M453" s="1832" t="s">
        <v>354</v>
      </c>
      <c r="N453" s="1640"/>
      <c r="O453" s="520">
        <v>-7.8119583662973918E-2</v>
      </c>
      <c r="P453" s="445"/>
      <c r="Q453" s="445"/>
      <c r="AJ453" s="211"/>
      <c r="AK453" s="211"/>
      <c r="AL453" s="211"/>
      <c r="AM453" s="211"/>
      <c r="AN453" s="211"/>
      <c r="AO453" s="211"/>
      <c r="AP453" s="211"/>
      <c r="AQ453" s="211"/>
      <c r="AR453" s="211"/>
      <c r="AS453" s="211"/>
      <c r="AT453" s="211"/>
      <c r="AU453" s="211"/>
      <c r="AV453" s="211"/>
      <c r="AW453" s="211"/>
      <c r="AX453" s="211"/>
      <c r="AY453" s="211"/>
      <c r="AZ453" s="211"/>
      <c r="BA453" s="213"/>
      <c r="BB453" s="287"/>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1830" t="s">
        <v>354</v>
      </c>
      <c r="D454" s="1640"/>
      <c r="E454" s="518">
        <v>-0.13989628321381462</v>
      </c>
      <c r="F454" s="445"/>
      <c r="G454" s="445"/>
      <c r="H454" s="1831" t="s">
        <v>348</v>
      </c>
      <c r="I454" s="1640"/>
      <c r="J454" s="519">
        <v>-7.4280011771742482E-2</v>
      </c>
      <c r="K454" s="445"/>
      <c r="L454" s="445"/>
      <c r="M454" s="1832" t="s">
        <v>355</v>
      </c>
      <c r="N454" s="1640"/>
      <c r="O454" s="520">
        <v>7.6704725790910436E-2</v>
      </c>
      <c r="P454" s="445"/>
      <c r="Q454" s="445"/>
      <c r="AJ454" s="211"/>
      <c r="AK454" s="211"/>
      <c r="AL454" s="211"/>
      <c r="AM454" s="211"/>
      <c r="AN454" s="211"/>
      <c r="AO454" s="211"/>
      <c r="AP454" s="211"/>
      <c r="AQ454" s="211"/>
      <c r="AR454" s="211"/>
      <c r="AS454" s="211"/>
      <c r="AT454" s="211"/>
      <c r="AU454" s="211"/>
      <c r="AV454" s="211"/>
      <c r="AW454" s="211"/>
      <c r="AX454" s="211"/>
      <c r="AY454" s="211"/>
      <c r="AZ454" s="211"/>
      <c r="BA454" s="213"/>
      <c r="BB454" s="287"/>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1830" t="s">
        <v>350</v>
      </c>
      <c r="D455" s="1640"/>
      <c r="E455" s="518">
        <v>-0.13650396372340917</v>
      </c>
      <c r="F455" s="445"/>
      <c r="G455" s="445"/>
      <c r="H455" s="1831" t="s">
        <v>355</v>
      </c>
      <c r="I455" s="1640"/>
      <c r="J455" s="519">
        <v>-7.3570294447474996E-2</v>
      </c>
      <c r="K455" s="445"/>
      <c r="L455" s="445"/>
      <c r="M455" s="1832" t="s">
        <v>356</v>
      </c>
      <c r="N455" s="1640"/>
      <c r="O455" s="520">
        <v>-7.5358103657110223E-2</v>
      </c>
      <c r="P455" s="445"/>
      <c r="Q455" s="445"/>
      <c r="AJ455" s="211"/>
      <c r="AK455" s="211"/>
      <c r="AL455" s="211"/>
      <c r="AM455" s="211"/>
      <c r="AN455" s="211"/>
      <c r="AO455" s="211"/>
      <c r="AP455" s="211"/>
      <c r="AQ455" s="211"/>
      <c r="AR455" s="211"/>
      <c r="AS455" s="211"/>
      <c r="AT455" s="211"/>
      <c r="AU455" s="211"/>
      <c r="AV455" s="211"/>
      <c r="AW455" s="211"/>
      <c r="AX455" s="211"/>
      <c r="AY455" s="211"/>
      <c r="AZ455" s="211"/>
      <c r="BA455" s="213"/>
      <c r="BB455" s="287"/>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1830" t="s">
        <v>343</v>
      </c>
      <c r="D456" s="1640"/>
      <c r="E456" s="518">
        <v>0.13570815354800611</v>
      </c>
      <c r="F456" s="445"/>
      <c r="G456" s="445"/>
      <c r="H456" s="1831" t="s">
        <v>357</v>
      </c>
      <c r="I456" s="1640"/>
      <c r="J456" s="519">
        <v>7.3189540505617531E-2</v>
      </c>
      <c r="K456" s="445"/>
      <c r="L456" s="445"/>
      <c r="M456" s="1832" t="s">
        <v>345</v>
      </c>
      <c r="N456" s="1640"/>
      <c r="O456" s="520">
        <v>-7.0040591252706577E-2</v>
      </c>
      <c r="P456" s="445"/>
      <c r="Q456" s="445"/>
      <c r="AJ456" s="211"/>
      <c r="AK456" s="211"/>
      <c r="AL456" s="211"/>
      <c r="AM456" s="211"/>
      <c r="AN456" s="211"/>
      <c r="AO456" s="211"/>
      <c r="AP456" s="211"/>
      <c r="AQ456" s="211"/>
      <c r="AR456" s="211"/>
      <c r="AS456" s="211"/>
      <c r="AT456" s="211"/>
      <c r="AU456" s="211"/>
      <c r="AV456" s="211"/>
      <c r="AW456" s="211"/>
      <c r="AX456" s="211"/>
      <c r="AY456" s="211"/>
      <c r="AZ456" s="211"/>
      <c r="BA456" s="213"/>
      <c r="BB456" s="287"/>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1830" t="s">
        <v>352</v>
      </c>
      <c r="D457" s="1640"/>
      <c r="E457" s="518">
        <v>-0.13243751346452637</v>
      </c>
      <c r="F457" s="445"/>
      <c r="G457" s="445"/>
      <c r="H457" s="1831" t="s">
        <v>358</v>
      </c>
      <c r="I457" s="1640"/>
      <c r="J457" s="519">
        <v>-6.6901734110938513E-2</v>
      </c>
      <c r="K457" s="445"/>
      <c r="L457" s="445"/>
      <c r="M457" s="1832" t="s">
        <v>359</v>
      </c>
      <c r="N457" s="1640"/>
      <c r="O457" s="520">
        <v>6.6247546978190935E-2</v>
      </c>
      <c r="P457" s="445"/>
      <c r="Q457" s="445"/>
      <c r="AJ457" s="211"/>
      <c r="AK457" s="211"/>
      <c r="AL457" s="211"/>
      <c r="AM457" s="211"/>
      <c r="AN457" s="211"/>
      <c r="AO457" s="211"/>
      <c r="AP457" s="211"/>
      <c r="AQ457" s="211"/>
      <c r="AR457" s="211"/>
      <c r="AS457" s="211"/>
      <c r="AT457" s="211"/>
      <c r="AU457" s="211"/>
      <c r="AV457" s="211"/>
      <c r="AW457" s="211"/>
      <c r="AX457" s="211"/>
      <c r="AY457" s="211"/>
      <c r="AZ457" s="211"/>
      <c r="BA457" s="213"/>
      <c r="BB457" s="287"/>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1830" t="s">
        <v>346</v>
      </c>
      <c r="D458" s="1640"/>
      <c r="E458" s="518">
        <v>0.11907019017622719</v>
      </c>
      <c r="F458" s="445"/>
      <c r="G458" s="445"/>
      <c r="H458" s="1831" t="s">
        <v>360</v>
      </c>
      <c r="I458" s="1640"/>
      <c r="J458" s="519">
        <v>-6.6093312195657269E-2</v>
      </c>
      <c r="K458" s="445"/>
      <c r="L458" s="445"/>
      <c r="M458" s="1832" t="s">
        <v>361</v>
      </c>
      <c r="N458" s="1640"/>
      <c r="O458" s="520">
        <v>6.1785594650476679E-2</v>
      </c>
      <c r="P458" s="445"/>
      <c r="Q458" s="445"/>
      <c r="AJ458" s="211"/>
      <c r="AK458" s="211"/>
      <c r="AL458" s="211"/>
      <c r="AM458" s="211"/>
      <c r="AN458" s="211"/>
      <c r="AO458" s="211"/>
      <c r="AP458" s="211"/>
      <c r="AQ458" s="211"/>
      <c r="AR458" s="211"/>
      <c r="AS458" s="211"/>
      <c r="AT458" s="211"/>
      <c r="AU458" s="211"/>
      <c r="AV458" s="211"/>
      <c r="AW458" s="211"/>
      <c r="AX458" s="211"/>
      <c r="AY458" s="211"/>
      <c r="AZ458" s="211"/>
      <c r="BA458" s="213"/>
      <c r="BB458" s="287"/>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1830" t="s">
        <v>356</v>
      </c>
      <c r="D459" s="1640"/>
      <c r="E459" s="518">
        <v>-0.11771051439592753</v>
      </c>
      <c r="F459" s="445"/>
      <c r="G459" s="445"/>
      <c r="H459" s="1831" t="s">
        <v>359</v>
      </c>
      <c r="I459" s="1640"/>
      <c r="J459" s="519">
        <v>6.3107099306384029E-2</v>
      </c>
      <c r="K459" s="445"/>
      <c r="L459" s="445"/>
      <c r="M459" s="1832" t="s">
        <v>346</v>
      </c>
      <c r="N459" s="1640"/>
      <c r="O459" s="520">
        <v>5.7901630579897438E-2</v>
      </c>
      <c r="P459" s="445"/>
      <c r="Q459" s="445"/>
      <c r="AJ459" s="211"/>
      <c r="AK459" s="211"/>
      <c r="AL459" s="211"/>
      <c r="AM459" s="211"/>
      <c r="AN459" s="211"/>
      <c r="AO459" s="211"/>
      <c r="AP459" s="211"/>
      <c r="AQ459" s="211"/>
      <c r="AR459" s="211"/>
      <c r="AS459" s="211"/>
      <c r="AT459" s="211"/>
      <c r="AU459" s="211"/>
      <c r="AV459" s="211"/>
      <c r="AW459" s="211"/>
      <c r="AX459" s="211"/>
      <c r="AY459" s="211"/>
      <c r="AZ459" s="211"/>
      <c r="BA459" s="213"/>
      <c r="BB459" s="287"/>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1830" t="s">
        <v>347</v>
      </c>
      <c r="D460" s="1640"/>
      <c r="E460" s="518">
        <v>0.111787381071866</v>
      </c>
      <c r="F460" s="445"/>
      <c r="G460" s="445"/>
      <c r="H460" s="1831" t="s">
        <v>349</v>
      </c>
      <c r="I460" s="1640"/>
      <c r="J460" s="519">
        <v>6.1639205455467652E-2</v>
      </c>
      <c r="K460" s="445"/>
      <c r="L460" s="445"/>
      <c r="M460" s="1832" t="s">
        <v>357</v>
      </c>
      <c r="N460" s="1640"/>
      <c r="O460" s="520">
        <v>5.7335688642933376E-2</v>
      </c>
      <c r="P460" s="445"/>
      <c r="Q460" s="445"/>
      <c r="AJ460" s="211"/>
      <c r="AK460" s="211"/>
      <c r="AL460" s="211"/>
      <c r="AM460" s="211"/>
      <c r="AN460" s="211"/>
      <c r="AO460" s="211"/>
      <c r="AP460" s="211"/>
      <c r="AQ460" s="211"/>
      <c r="AR460" s="211"/>
      <c r="AS460" s="211"/>
      <c r="AT460" s="211"/>
      <c r="AU460" s="211"/>
      <c r="AV460" s="211"/>
      <c r="AW460" s="211"/>
      <c r="AX460" s="211"/>
      <c r="AY460" s="211"/>
      <c r="AZ460" s="211"/>
      <c r="BA460" s="213"/>
      <c r="BB460" s="287"/>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1830" t="s">
        <v>361</v>
      </c>
      <c r="D461" s="1640"/>
      <c r="E461" s="518">
        <v>8.203382121834947E-2</v>
      </c>
      <c r="F461" s="445"/>
      <c r="G461" s="445"/>
      <c r="H461" s="1831" t="s">
        <v>362</v>
      </c>
      <c r="I461" s="1640"/>
      <c r="J461" s="519">
        <v>-5.9590917241290099E-2</v>
      </c>
      <c r="K461" s="445"/>
      <c r="L461" s="445"/>
      <c r="M461" s="1832" t="s">
        <v>363</v>
      </c>
      <c r="N461" s="1640"/>
      <c r="O461" s="520">
        <v>-5.096381807850018E-2</v>
      </c>
      <c r="P461" s="445"/>
      <c r="Q461" s="445"/>
      <c r="AJ461" s="211"/>
      <c r="AK461" s="211"/>
      <c r="AL461" s="211"/>
      <c r="AM461" s="211"/>
      <c r="AN461" s="211"/>
      <c r="AO461" s="211"/>
      <c r="AP461" s="211"/>
      <c r="AQ461" s="211"/>
      <c r="AR461" s="211"/>
      <c r="AS461" s="211"/>
      <c r="AT461" s="211"/>
      <c r="AU461" s="211"/>
      <c r="AV461" s="211"/>
      <c r="AW461" s="211"/>
      <c r="AX461" s="211"/>
      <c r="AY461" s="211"/>
      <c r="AZ461" s="211"/>
      <c r="BA461" s="213"/>
      <c r="BB461" s="287"/>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1830" t="s">
        <v>355</v>
      </c>
      <c r="D462" s="1640"/>
      <c r="E462" s="518">
        <v>-7.7270860353502099E-2</v>
      </c>
      <c r="F462" s="445"/>
      <c r="G462" s="445"/>
      <c r="H462" s="1831" t="s">
        <v>344</v>
      </c>
      <c r="I462" s="1640"/>
      <c r="J462" s="519">
        <v>-5.6327199078494511E-2</v>
      </c>
      <c r="K462" s="445"/>
      <c r="L462" s="445"/>
      <c r="M462" s="1832" t="s">
        <v>364</v>
      </c>
      <c r="N462" s="1640"/>
      <c r="O462" s="520">
        <v>4.8452971063379958E-2</v>
      </c>
      <c r="P462" s="445"/>
      <c r="Q462" s="445"/>
      <c r="AJ462" s="211"/>
      <c r="AK462" s="211"/>
      <c r="AL462" s="211"/>
      <c r="AM462" s="211"/>
      <c r="AN462" s="211"/>
      <c r="AO462" s="211"/>
      <c r="AP462" s="211"/>
      <c r="AQ462" s="211"/>
      <c r="AR462" s="211"/>
      <c r="AS462" s="211"/>
      <c r="AT462" s="211"/>
      <c r="AU462" s="211"/>
      <c r="AV462" s="211"/>
      <c r="AW462" s="211"/>
      <c r="AX462" s="211"/>
      <c r="AY462" s="211"/>
      <c r="AZ462" s="211"/>
      <c r="BA462" s="213"/>
      <c r="BB462" s="287"/>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1830" t="s">
        <v>365</v>
      </c>
      <c r="D463" s="1640"/>
      <c r="E463" s="518">
        <v>-7.7093909946733555E-2</v>
      </c>
      <c r="F463" s="445"/>
      <c r="G463" s="445"/>
      <c r="H463" s="1831" t="s">
        <v>366</v>
      </c>
      <c r="I463" s="1640"/>
      <c r="J463" s="519">
        <v>-5.580660113181217E-2</v>
      </c>
      <c r="K463" s="445"/>
      <c r="L463" s="445"/>
      <c r="M463" s="1832" t="s">
        <v>367</v>
      </c>
      <c r="N463" s="1640"/>
      <c r="O463" s="520">
        <v>-4.8244804335865601E-2</v>
      </c>
      <c r="P463" s="445"/>
      <c r="Q463" s="445"/>
      <c r="AJ463" s="211"/>
      <c r="AK463" s="211"/>
      <c r="AL463" s="211"/>
      <c r="AM463" s="211"/>
      <c r="AN463" s="211"/>
      <c r="AO463" s="211"/>
      <c r="AP463" s="211"/>
      <c r="AQ463" s="211"/>
      <c r="AR463" s="211"/>
      <c r="AS463" s="211"/>
      <c r="AT463" s="211"/>
      <c r="AU463" s="211"/>
      <c r="AV463" s="211"/>
      <c r="AW463" s="211"/>
      <c r="AX463" s="211"/>
      <c r="AY463" s="211"/>
      <c r="AZ463" s="211"/>
      <c r="BA463" s="213"/>
      <c r="BB463" s="287"/>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1830" t="s">
        <v>357</v>
      </c>
      <c r="D464" s="1640"/>
      <c r="E464" s="518">
        <v>7.5091307072645108E-2</v>
      </c>
      <c r="F464" s="445"/>
      <c r="G464" s="445"/>
      <c r="H464" s="1831" t="s">
        <v>368</v>
      </c>
      <c r="I464" s="1640"/>
      <c r="J464" s="519">
        <v>-5.5685365560844004E-2</v>
      </c>
      <c r="K464" s="445"/>
      <c r="L464" s="445"/>
      <c r="M464" s="1832" t="s">
        <v>339</v>
      </c>
      <c r="N464" s="1640"/>
      <c r="O464" s="520">
        <v>4.5295146881566391E-2</v>
      </c>
      <c r="P464" s="445"/>
      <c r="Q464" s="445"/>
      <c r="AJ464" s="211"/>
      <c r="AK464" s="211"/>
      <c r="AL464" s="211"/>
      <c r="AM464" s="211"/>
      <c r="AN464" s="211"/>
      <c r="AO464" s="211"/>
      <c r="AP464" s="211"/>
      <c r="AQ464" s="211"/>
      <c r="AR464" s="211"/>
      <c r="AS464" s="211"/>
      <c r="AT464" s="211"/>
      <c r="AU464" s="211"/>
      <c r="AV464" s="211"/>
      <c r="AW464" s="211"/>
      <c r="AX464" s="211"/>
      <c r="AY464" s="211"/>
      <c r="AZ464" s="211"/>
      <c r="BA464" s="213"/>
      <c r="BB464" s="287"/>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1830" t="s">
        <v>363</v>
      </c>
      <c r="D465" s="1640"/>
      <c r="E465" s="518">
        <v>-7.0426793756824244E-2</v>
      </c>
      <c r="F465" s="445"/>
      <c r="G465" s="445"/>
      <c r="H465" s="1831" t="s">
        <v>356</v>
      </c>
      <c r="I465" s="1640"/>
      <c r="J465" s="519">
        <v>-5.1413763521880963E-2</v>
      </c>
      <c r="K465" s="445"/>
      <c r="L465" s="445"/>
      <c r="M465" s="1832" t="s">
        <v>327</v>
      </c>
      <c r="N465" s="1640"/>
      <c r="O465" s="520">
        <v>-4.4763937715710994E-2</v>
      </c>
      <c r="P465" s="445"/>
      <c r="Q465" s="445"/>
      <c r="AJ465" s="211"/>
      <c r="AK465" s="211"/>
      <c r="AL465" s="211"/>
      <c r="AM465" s="211"/>
      <c r="AN465" s="211"/>
      <c r="AO465" s="211"/>
      <c r="AP465" s="211"/>
      <c r="AQ465" s="211"/>
      <c r="AR465" s="211"/>
      <c r="AS465" s="211"/>
      <c r="AT465" s="211"/>
      <c r="AU465" s="211"/>
      <c r="AV465" s="211"/>
      <c r="AW465" s="211"/>
      <c r="AX465" s="211"/>
      <c r="AY465" s="211"/>
      <c r="AZ465" s="211"/>
      <c r="BA465" s="213"/>
      <c r="BB465" s="287"/>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1830" t="s">
        <v>359</v>
      </c>
      <c r="D466" s="1640"/>
      <c r="E466" s="518">
        <v>6.9354431049321721E-2</v>
      </c>
      <c r="F466" s="445"/>
      <c r="G466" s="445"/>
      <c r="H466" s="1831" t="s">
        <v>369</v>
      </c>
      <c r="I466" s="1640"/>
      <c r="J466" s="519">
        <v>4.9440871389972281E-2</v>
      </c>
      <c r="K466" s="445"/>
      <c r="L466" s="445"/>
      <c r="M466" s="1832" t="s">
        <v>370</v>
      </c>
      <c r="N466" s="1640"/>
      <c r="O466" s="520">
        <v>4.1254586684353715E-2</v>
      </c>
      <c r="P466" s="445"/>
      <c r="Q466" s="445"/>
      <c r="AJ466" s="211"/>
      <c r="AK466" s="211"/>
      <c r="AL466" s="211"/>
      <c r="AM466" s="211"/>
      <c r="AN466" s="211"/>
      <c r="AO466" s="211"/>
      <c r="AP466" s="211"/>
      <c r="AQ466" s="211"/>
      <c r="AR466" s="211"/>
      <c r="AS466" s="211"/>
      <c r="AT466" s="211"/>
      <c r="AU466" s="211"/>
      <c r="AV466" s="211"/>
      <c r="AW466" s="211"/>
      <c r="AX466" s="211"/>
      <c r="AY466" s="211"/>
      <c r="AZ466" s="211"/>
      <c r="BA466" s="213"/>
      <c r="BB466" s="287"/>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1830" t="s">
        <v>322</v>
      </c>
      <c r="D467" s="1640"/>
      <c r="E467" s="518">
        <v>6.745979668887124E-2</v>
      </c>
      <c r="F467" s="445"/>
      <c r="G467" s="445"/>
      <c r="H467" s="1831" t="s">
        <v>371</v>
      </c>
      <c r="I467" s="1640"/>
      <c r="J467" s="519">
        <v>4.7584268871675654E-2</v>
      </c>
      <c r="K467" s="445"/>
      <c r="L467" s="445"/>
      <c r="M467" s="1832" t="s">
        <v>343</v>
      </c>
      <c r="N467" s="1640"/>
      <c r="O467" s="520">
        <v>3.9230681198474858E-2</v>
      </c>
      <c r="P467" s="445"/>
      <c r="Q467" s="445"/>
      <c r="AJ467" s="211"/>
      <c r="AK467" s="211"/>
      <c r="AL467" s="211"/>
      <c r="AM467" s="211"/>
      <c r="AN467" s="211"/>
      <c r="AO467" s="211"/>
      <c r="AP467" s="211"/>
      <c r="AQ467" s="211"/>
      <c r="AR467" s="211"/>
      <c r="AS467" s="211"/>
      <c r="AT467" s="211"/>
      <c r="AU467" s="211"/>
      <c r="AV467" s="211"/>
      <c r="AW467" s="211"/>
      <c r="AX467" s="211"/>
      <c r="AY467" s="211"/>
      <c r="AZ467" s="211"/>
      <c r="BA467" s="213"/>
      <c r="BB467" s="287"/>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1830" t="s">
        <v>372</v>
      </c>
      <c r="D468" s="1640"/>
      <c r="E468" s="518">
        <v>-6.7455954020500794E-2</v>
      </c>
      <c r="F468" s="445"/>
      <c r="G468" s="445"/>
      <c r="H468" s="1831" t="s">
        <v>364</v>
      </c>
      <c r="I468" s="1640"/>
      <c r="J468" s="519">
        <v>4.6521175757248165E-2</v>
      </c>
      <c r="K468" s="445"/>
      <c r="L468" s="445"/>
      <c r="M468" s="1832" t="s">
        <v>373</v>
      </c>
      <c r="N468" s="1640"/>
      <c r="O468" s="520">
        <v>3.8066083647488341E-2</v>
      </c>
      <c r="P468" s="445"/>
      <c r="Q468" s="445"/>
      <c r="AJ468" s="211"/>
      <c r="AK468" s="211"/>
      <c r="AL468" s="211"/>
      <c r="AM468" s="211"/>
      <c r="AN468" s="211"/>
      <c r="AO468" s="211"/>
      <c r="AP468" s="211"/>
      <c r="AQ468" s="211"/>
      <c r="AR468" s="211"/>
      <c r="AS468" s="211"/>
      <c r="AT468" s="211"/>
      <c r="AU468" s="211"/>
      <c r="AV468" s="211"/>
      <c r="AW468" s="211"/>
      <c r="AX468" s="211"/>
      <c r="AY468" s="211"/>
      <c r="AZ468" s="211"/>
      <c r="BA468" s="213"/>
      <c r="BB468" s="287"/>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1830" t="s">
        <v>348</v>
      </c>
      <c r="D469" s="1640"/>
      <c r="E469" s="518">
        <v>6.3220601076891356E-2</v>
      </c>
      <c r="F469" s="445"/>
      <c r="G469" s="445"/>
      <c r="H469" s="1831" t="s">
        <v>334</v>
      </c>
      <c r="I469" s="1640"/>
      <c r="J469" s="519">
        <v>4.4836346894846904E-2</v>
      </c>
      <c r="K469" s="445"/>
      <c r="L469" s="445"/>
      <c r="M469" s="1832" t="s">
        <v>334</v>
      </c>
      <c r="N469" s="1640"/>
      <c r="O469" s="520">
        <v>3.6845519849732916E-2</v>
      </c>
      <c r="P469" s="445"/>
      <c r="Q469" s="445"/>
      <c r="AJ469" s="211"/>
      <c r="AK469" s="211"/>
      <c r="AL469" s="211"/>
      <c r="AM469" s="211"/>
      <c r="AN469" s="211"/>
      <c r="AO469" s="211"/>
      <c r="AP469" s="211"/>
      <c r="AQ469" s="211"/>
      <c r="AR469" s="211"/>
      <c r="AS469" s="211"/>
      <c r="AT469" s="211"/>
      <c r="AU469" s="211"/>
      <c r="AV469" s="211"/>
      <c r="AW469" s="211"/>
      <c r="AX469" s="211"/>
      <c r="AY469" s="211"/>
      <c r="AZ469" s="211"/>
      <c r="BA469" s="213"/>
      <c r="BB469" s="287"/>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1830" t="s">
        <v>367</v>
      </c>
      <c r="D470" s="1640"/>
      <c r="E470" s="518">
        <v>-5.8722530774682612E-2</v>
      </c>
      <c r="F470" s="445"/>
      <c r="G470" s="445"/>
      <c r="H470" s="1831" t="s">
        <v>370</v>
      </c>
      <c r="I470" s="1640"/>
      <c r="J470" s="519">
        <v>-4.1520768785188712E-2</v>
      </c>
      <c r="K470" s="445"/>
      <c r="L470" s="445"/>
      <c r="M470" s="1832" t="s">
        <v>349</v>
      </c>
      <c r="N470" s="1640"/>
      <c r="O470" s="520">
        <v>-3.334069732744626E-2</v>
      </c>
      <c r="P470" s="445"/>
      <c r="Q470" s="445"/>
      <c r="AJ470" s="211"/>
      <c r="AK470" s="211"/>
      <c r="AL470" s="211"/>
      <c r="AM470" s="211"/>
      <c r="AN470" s="211"/>
      <c r="AO470" s="211"/>
      <c r="AP470" s="211"/>
      <c r="AQ470" s="211"/>
      <c r="AR470" s="211"/>
      <c r="AS470" s="211"/>
      <c r="AT470" s="211"/>
      <c r="AU470" s="211"/>
      <c r="AV470" s="211"/>
      <c r="AW470" s="211"/>
      <c r="AX470" s="211"/>
      <c r="AY470" s="211"/>
      <c r="AZ470" s="211"/>
      <c r="BA470" s="213"/>
      <c r="BB470" s="287"/>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1830" t="s">
        <v>351</v>
      </c>
      <c r="D471" s="1640"/>
      <c r="E471" s="518">
        <v>5.5505262963880676E-2</v>
      </c>
      <c r="F471" s="445"/>
      <c r="G471" s="445"/>
      <c r="H471" s="1831" t="s">
        <v>342</v>
      </c>
      <c r="I471" s="1640"/>
      <c r="J471" s="519">
        <v>4.0412062067177248E-2</v>
      </c>
      <c r="K471" s="445"/>
      <c r="L471" s="445"/>
      <c r="M471" s="1832" t="s">
        <v>372</v>
      </c>
      <c r="N471" s="1640"/>
      <c r="O471" s="520">
        <v>3.1874488676007319E-2</v>
      </c>
      <c r="P471" s="445"/>
      <c r="Q471" s="445"/>
      <c r="AJ471" s="211"/>
      <c r="AK471" s="211"/>
      <c r="AL471" s="211"/>
      <c r="AM471" s="211"/>
      <c r="AN471" s="211"/>
      <c r="AO471" s="211"/>
      <c r="AP471" s="211"/>
      <c r="AQ471" s="211"/>
      <c r="AR471" s="211"/>
      <c r="AS471" s="211"/>
      <c r="AT471" s="211"/>
      <c r="AU471" s="211"/>
      <c r="AV471" s="211"/>
      <c r="AW471" s="211"/>
      <c r="AX471" s="211"/>
      <c r="AY471" s="211"/>
      <c r="AZ471" s="211"/>
      <c r="BA471" s="213"/>
      <c r="BB471" s="287"/>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1830" t="s">
        <v>373</v>
      </c>
      <c r="D472" s="1640"/>
      <c r="E472" s="518">
        <v>5.3321104290533897E-2</v>
      </c>
      <c r="F472" s="445"/>
      <c r="G472" s="445"/>
      <c r="H472" s="1831" t="s">
        <v>374</v>
      </c>
      <c r="I472" s="1640"/>
      <c r="J472" s="519">
        <v>-3.9041325922328916E-2</v>
      </c>
      <c r="K472" s="445"/>
      <c r="L472" s="445"/>
      <c r="M472" s="1832" t="s">
        <v>375</v>
      </c>
      <c r="N472" s="1640"/>
      <c r="O472" s="520">
        <v>-3.0539078268973289E-2</v>
      </c>
      <c r="P472" s="445"/>
      <c r="Q472" s="445"/>
      <c r="AJ472" s="211"/>
      <c r="AK472" s="211"/>
      <c r="AL472" s="211"/>
      <c r="AM472" s="211"/>
      <c r="AN472" s="211"/>
      <c r="AO472" s="211"/>
      <c r="AP472" s="211"/>
      <c r="AQ472" s="211"/>
      <c r="AR472" s="211"/>
      <c r="AS472" s="211"/>
      <c r="AT472" s="211"/>
      <c r="AU472" s="211"/>
      <c r="AV472" s="211"/>
      <c r="AW472" s="211"/>
      <c r="AX472" s="211"/>
      <c r="AY472" s="211"/>
      <c r="AZ472" s="211"/>
      <c r="BA472" s="213"/>
      <c r="BB472" s="287"/>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1830" t="s">
        <v>321</v>
      </c>
      <c r="D473" s="1640"/>
      <c r="E473" s="518">
        <v>4.6409179695769555E-2</v>
      </c>
      <c r="F473" s="445"/>
      <c r="G473" s="445"/>
      <c r="H473" s="1831" t="s">
        <v>376</v>
      </c>
      <c r="I473" s="1640"/>
      <c r="J473" s="519">
        <v>-3.6929627398794941E-2</v>
      </c>
      <c r="K473" s="445"/>
      <c r="L473" s="445"/>
      <c r="M473" s="1832" t="s">
        <v>376</v>
      </c>
      <c r="N473" s="1640"/>
      <c r="O473" s="520">
        <v>-2.9642803056352099E-2</v>
      </c>
      <c r="P473" s="445"/>
      <c r="Q473" s="445"/>
      <c r="AJ473" s="211"/>
      <c r="AK473" s="211"/>
      <c r="AL473" s="211"/>
      <c r="AM473" s="211"/>
      <c r="AN473" s="211"/>
      <c r="AO473" s="211"/>
      <c r="AP473" s="211"/>
      <c r="AQ473" s="211"/>
      <c r="AR473" s="211"/>
      <c r="AS473" s="211"/>
      <c r="AT473" s="211"/>
      <c r="AU473" s="211"/>
      <c r="AV473" s="211"/>
      <c r="AW473" s="211"/>
      <c r="AX473" s="211"/>
      <c r="AY473" s="211"/>
      <c r="AZ473" s="211"/>
      <c r="BA473" s="213"/>
      <c r="BB473" s="287"/>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1830" t="s">
        <v>377</v>
      </c>
      <c r="D474" s="1640"/>
      <c r="E474" s="518">
        <v>-4.3904299435231955E-2</v>
      </c>
      <c r="F474" s="445"/>
      <c r="G474" s="445"/>
      <c r="H474" s="1831" t="s">
        <v>331</v>
      </c>
      <c r="I474" s="1640"/>
      <c r="J474" s="519">
        <v>3.3246916217371379E-2</v>
      </c>
      <c r="K474" s="445"/>
      <c r="L474" s="445"/>
      <c r="M474" s="1832" t="s">
        <v>362</v>
      </c>
      <c r="N474" s="1640"/>
      <c r="O474" s="520">
        <v>-2.6208313647821606E-2</v>
      </c>
      <c r="P474" s="445"/>
      <c r="Q474" s="445"/>
      <c r="AJ474" s="211"/>
      <c r="AK474" s="211"/>
      <c r="AL474" s="211"/>
      <c r="AM474" s="211"/>
      <c r="AN474" s="211"/>
      <c r="AO474" s="211"/>
      <c r="AP474" s="211"/>
      <c r="AQ474" s="211"/>
      <c r="AR474" s="211"/>
      <c r="AS474" s="211"/>
      <c r="AT474" s="211"/>
      <c r="AU474" s="211"/>
      <c r="AV474" s="211"/>
      <c r="AW474" s="211"/>
      <c r="AX474" s="211"/>
      <c r="AY474" s="211"/>
      <c r="AZ474" s="211"/>
      <c r="BA474" s="213"/>
      <c r="BB474" s="287"/>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1830" t="s">
        <v>375</v>
      </c>
      <c r="D475" s="1640"/>
      <c r="E475" s="518">
        <v>-3.9990568738744119E-2</v>
      </c>
      <c r="F475" s="445"/>
      <c r="G475" s="445"/>
      <c r="H475" s="1831" t="s">
        <v>378</v>
      </c>
      <c r="I475" s="1640"/>
      <c r="J475" s="519">
        <v>-3.2201861030872185E-2</v>
      </c>
      <c r="K475" s="445"/>
      <c r="L475" s="445"/>
      <c r="M475" s="1832" t="s">
        <v>321</v>
      </c>
      <c r="N475" s="1640"/>
      <c r="O475" s="520">
        <v>2.5479741224220809E-2</v>
      </c>
      <c r="P475" s="445"/>
      <c r="Q475" s="445"/>
      <c r="AJ475" s="211"/>
      <c r="AK475" s="211"/>
      <c r="AL475" s="211"/>
      <c r="AM475" s="211"/>
      <c r="AN475" s="211"/>
      <c r="AO475" s="211"/>
      <c r="AP475" s="211"/>
      <c r="AQ475" s="211"/>
      <c r="AR475" s="211"/>
      <c r="AS475" s="211"/>
      <c r="AT475" s="211"/>
      <c r="AU475" s="211"/>
      <c r="AV475" s="211"/>
      <c r="AW475" s="211"/>
      <c r="AX475" s="211"/>
      <c r="AY475" s="211"/>
      <c r="AZ475" s="211"/>
      <c r="BA475" s="213"/>
      <c r="BB475" s="287"/>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1830" t="s">
        <v>369</v>
      </c>
      <c r="D476" s="1640"/>
      <c r="E476" s="518">
        <v>3.9669839977099282E-2</v>
      </c>
      <c r="F476" s="445"/>
      <c r="G476" s="445"/>
      <c r="H476" s="1831" t="s">
        <v>351</v>
      </c>
      <c r="I476" s="1640"/>
      <c r="J476" s="519">
        <v>2.9656072163228974E-2</v>
      </c>
      <c r="K476" s="445"/>
      <c r="L476" s="445"/>
      <c r="M476" s="1832" t="s">
        <v>365</v>
      </c>
      <c r="N476" s="1640"/>
      <c r="O476" s="520">
        <v>-2.5161392753701148E-2</v>
      </c>
      <c r="P476" s="445"/>
      <c r="Q476" s="445"/>
      <c r="AJ476" s="211"/>
      <c r="AK476" s="211"/>
      <c r="AL476" s="211"/>
      <c r="AM476" s="211"/>
      <c r="AN476" s="211"/>
      <c r="AO476" s="211"/>
      <c r="AP476" s="211"/>
      <c r="AQ476" s="211"/>
      <c r="AR476" s="211"/>
      <c r="AS476" s="211"/>
      <c r="AT476" s="211"/>
      <c r="AU476" s="211"/>
      <c r="AV476" s="211"/>
      <c r="AW476" s="211"/>
      <c r="AX476" s="211"/>
      <c r="AY476" s="211"/>
      <c r="AZ476" s="211"/>
      <c r="BA476" s="213"/>
      <c r="BB476" s="287"/>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1830" t="s">
        <v>371</v>
      </c>
      <c r="D477" s="1640"/>
      <c r="E477" s="518">
        <v>3.7137952015643724E-2</v>
      </c>
      <c r="F477" s="445"/>
      <c r="G477" s="445"/>
      <c r="H477" s="1831" t="s">
        <v>308</v>
      </c>
      <c r="I477" s="1640"/>
      <c r="J477" s="519">
        <v>-2.2362630419327456E-2</v>
      </c>
      <c r="K477" s="445"/>
      <c r="L477" s="445"/>
      <c r="M477" s="1832" t="s">
        <v>368</v>
      </c>
      <c r="N477" s="1640"/>
      <c r="O477" s="520">
        <v>-2.278626310206798E-2</v>
      </c>
      <c r="P477" s="445"/>
      <c r="Q477" s="445"/>
      <c r="AJ477" s="211"/>
      <c r="AK477" s="211"/>
      <c r="AL477" s="211"/>
      <c r="AM477" s="211"/>
      <c r="AN477" s="211"/>
      <c r="AO477" s="211"/>
      <c r="AP477" s="211"/>
      <c r="AQ477" s="211"/>
      <c r="AR477" s="211"/>
      <c r="AS477" s="211"/>
      <c r="AT477" s="211"/>
      <c r="AU477" s="211"/>
      <c r="AV477" s="211"/>
      <c r="AW477" s="211"/>
      <c r="AX477" s="211"/>
      <c r="AY477" s="211"/>
      <c r="AZ477" s="211"/>
      <c r="BA477" s="213"/>
      <c r="BB477" s="287"/>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1830" t="s">
        <v>376</v>
      </c>
      <c r="D478" s="1640"/>
      <c r="E478" s="518">
        <v>-3.297981996592228E-2</v>
      </c>
      <c r="F478" s="445"/>
      <c r="G478" s="445"/>
      <c r="H478" s="1831" t="s">
        <v>340</v>
      </c>
      <c r="I478" s="1640"/>
      <c r="J478" s="519">
        <v>-2.2195109658477541E-2</v>
      </c>
      <c r="K478" s="445"/>
      <c r="L478" s="445"/>
      <c r="M478" s="1832" t="s">
        <v>379</v>
      </c>
      <c r="N478" s="1640"/>
      <c r="O478" s="520">
        <v>2.2766850385907453E-2</v>
      </c>
      <c r="P478" s="445"/>
      <c r="Q478" s="445"/>
      <c r="AJ478" s="211"/>
      <c r="AK478" s="211"/>
      <c r="AL478" s="211"/>
      <c r="AM478" s="211"/>
      <c r="AN478" s="211"/>
      <c r="AO478" s="211"/>
      <c r="AP478" s="211"/>
      <c r="AQ478" s="211"/>
      <c r="AR478" s="211"/>
      <c r="AS478" s="211"/>
      <c r="AT478" s="211"/>
      <c r="AU478" s="211"/>
      <c r="AV478" s="211"/>
      <c r="AW478" s="211"/>
      <c r="AX478" s="211"/>
      <c r="AY478" s="211"/>
      <c r="AZ478" s="211"/>
      <c r="BA478" s="213"/>
      <c r="BB478" s="287"/>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1830" t="s">
        <v>358</v>
      </c>
      <c r="D479" s="1640"/>
      <c r="E479" s="518">
        <v>3.1131185970832365E-2</v>
      </c>
      <c r="F479" s="445"/>
      <c r="G479" s="445"/>
      <c r="H479" s="1831" t="s">
        <v>380</v>
      </c>
      <c r="I479" s="1640"/>
      <c r="J479" s="519">
        <v>2.0844638292258761E-2</v>
      </c>
      <c r="K479" s="445"/>
      <c r="L479" s="445"/>
      <c r="M479" s="1832" t="s">
        <v>381</v>
      </c>
      <c r="N479" s="1640"/>
      <c r="O479" s="520">
        <v>-2.2412529140123771E-2</v>
      </c>
      <c r="P479" s="445"/>
      <c r="Q479" s="445"/>
      <c r="AJ479" s="211"/>
      <c r="AK479" s="211"/>
      <c r="AL479" s="211"/>
      <c r="AM479" s="211"/>
      <c r="AN479" s="211"/>
      <c r="AO479" s="211"/>
      <c r="AP479" s="211"/>
      <c r="AQ479" s="211"/>
      <c r="AR479" s="211"/>
      <c r="AS479" s="211"/>
      <c r="AT479" s="211"/>
      <c r="AU479" s="211"/>
      <c r="AV479" s="211"/>
      <c r="AW479" s="211"/>
      <c r="AX479" s="211"/>
      <c r="AY479" s="211"/>
      <c r="AZ479" s="211"/>
      <c r="BA479" s="213"/>
      <c r="BB479" s="287"/>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1830" t="s">
        <v>381</v>
      </c>
      <c r="D480" s="1640"/>
      <c r="E480" s="518">
        <v>-2.7982922515265053E-2</v>
      </c>
      <c r="F480" s="445"/>
      <c r="G480" s="445"/>
      <c r="H480" s="1831" t="s">
        <v>361</v>
      </c>
      <c r="I480" s="1640"/>
      <c r="J480" s="519">
        <v>1.8847740432554327E-2</v>
      </c>
      <c r="K480" s="445"/>
      <c r="L480" s="445"/>
      <c r="M480" s="1832" t="s">
        <v>382</v>
      </c>
      <c r="N480" s="1640"/>
      <c r="O480" s="520">
        <v>-2.0159245333525696E-2</v>
      </c>
      <c r="P480" s="445"/>
      <c r="Q480" s="445"/>
      <c r="AJ480" s="211"/>
      <c r="AK480" s="211"/>
      <c r="AL480" s="211"/>
      <c r="AM480" s="211"/>
      <c r="AN480" s="211"/>
      <c r="AO480" s="211"/>
      <c r="AP480" s="211"/>
      <c r="AQ480" s="211"/>
      <c r="AR480" s="211"/>
      <c r="AS480" s="211"/>
      <c r="AT480" s="211"/>
      <c r="AU480" s="211"/>
      <c r="AV480" s="211"/>
      <c r="AW480" s="211"/>
      <c r="AX480" s="211"/>
      <c r="AY480" s="211"/>
      <c r="AZ480" s="211"/>
      <c r="BA480" s="213"/>
      <c r="BB480" s="287"/>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1830" t="s">
        <v>382</v>
      </c>
      <c r="D481" s="1640"/>
      <c r="E481" s="518">
        <v>-2.6954862792893289E-2</v>
      </c>
      <c r="F481" s="445"/>
      <c r="G481" s="445"/>
      <c r="H481" s="1831" t="s">
        <v>373</v>
      </c>
      <c r="I481" s="1640"/>
      <c r="J481" s="519">
        <v>1.8258879242451617E-2</v>
      </c>
      <c r="K481" s="445"/>
      <c r="L481" s="445"/>
      <c r="M481" s="1832" t="s">
        <v>383</v>
      </c>
      <c r="N481" s="1640"/>
      <c r="O481" s="520">
        <v>2.0028613266412223E-2</v>
      </c>
      <c r="P481" s="445"/>
      <c r="Q481" s="445"/>
      <c r="AJ481" s="211"/>
      <c r="AK481" s="211"/>
      <c r="AL481" s="211"/>
      <c r="AM481" s="211"/>
      <c r="AN481" s="211"/>
      <c r="AO481" s="211"/>
      <c r="AP481" s="211"/>
      <c r="AQ481" s="211"/>
      <c r="AR481" s="211"/>
      <c r="AS481" s="211"/>
      <c r="AT481" s="211"/>
      <c r="AU481" s="211"/>
      <c r="AV481" s="211"/>
      <c r="AW481" s="211"/>
      <c r="AX481" s="211"/>
      <c r="AY481" s="211"/>
      <c r="AZ481" s="211"/>
      <c r="BA481" s="213"/>
      <c r="BB481" s="287"/>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1830" t="s">
        <v>374</v>
      </c>
      <c r="D482" s="1640"/>
      <c r="E482" s="518">
        <v>2.605325642855532E-2</v>
      </c>
      <c r="F482" s="445"/>
      <c r="G482" s="445"/>
      <c r="H482" s="1831" t="s">
        <v>372</v>
      </c>
      <c r="I482" s="1640"/>
      <c r="J482" s="519">
        <v>1.5272453163661439E-2</v>
      </c>
      <c r="K482" s="445"/>
      <c r="L482" s="445"/>
      <c r="M482" s="1832" t="s">
        <v>374</v>
      </c>
      <c r="N482" s="1640"/>
      <c r="O482" s="520">
        <v>1.9782343317268605E-2</v>
      </c>
      <c r="P482" s="445"/>
      <c r="Q482" s="445"/>
      <c r="AJ482" s="211"/>
      <c r="AK482" s="211"/>
      <c r="AL482" s="211"/>
      <c r="AM482" s="211"/>
      <c r="AN482" s="211"/>
      <c r="AO482" s="211"/>
      <c r="AP482" s="211"/>
      <c r="AQ482" s="211"/>
      <c r="AR482" s="211"/>
      <c r="AS482" s="211"/>
      <c r="AT482" s="211"/>
      <c r="AU482" s="211"/>
      <c r="AV482" s="211"/>
      <c r="AW482" s="211"/>
      <c r="AX482" s="211"/>
      <c r="AY482" s="211"/>
      <c r="AZ482" s="211"/>
      <c r="BA482" s="213"/>
      <c r="BB482" s="287"/>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1830" t="s">
        <v>383</v>
      </c>
      <c r="D483" s="1640"/>
      <c r="E483" s="518">
        <v>2.4164057626807067E-2</v>
      </c>
      <c r="F483" s="445"/>
      <c r="G483" s="445"/>
      <c r="H483" s="1831" t="s">
        <v>384</v>
      </c>
      <c r="I483" s="1640"/>
      <c r="J483" s="519">
        <v>-1.2134057832533823E-2</v>
      </c>
      <c r="K483" s="445"/>
      <c r="L483" s="445"/>
      <c r="M483" s="1832" t="s">
        <v>385</v>
      </c>
      <c r="N483" s="1640"/>
      <c r="O483" s="520">
        <v>1.7701786743344841E-2</v>
      </c>
      <c r="P483" s="445"/>
      <c r="Q483" s="445"/>
      <c r="AJ483" s="211"/>
      <c r="AK483" s="211"/>
      <c r="AL483" s="211"/>
      <c r="AM483" s="211"/>
      <c r="AN483" s="211"/>
      <c r="AO483" s="211"/>
      <c r="AP483" s="211"/>
      <c r="AQ483" s="211"/>
      <c r="AR483" s="211"/>
      <c r="AS483" s="211"/>
      <c r="AT483" s="211"/>
      <c r="AU483" s="211"/>
      <c r="AV483" s="211"/>
      <c r="AW483" s="211"/>
      <c r="AX483" s="211"/>
      <c r="AY483" s="211"/>
      <c r="AZ483" s="211"/>
      <c r="BA483" s="213"/>
      <c r="BB483" s="287"/>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1830" t="s">
        <v>368</v>
      </c>
      <c r="D484" s="1640"/>
      <c r="E484" s="518">
        <v>-2.1055969262633086E-2</v>
      </c>
      <c r="F484" s="445"/>
      <c r="G484" s="445"/>
      <c r="H484" s="1831" t="s">
        <v>386</v>
      </c>
      <c r="I484" s="1640"/>
      <c r="J484" s="519">
        <v>1.120207155411399E-2</v>
      </c>
      <c r="K484" s="445"/>
      <c r="L484" s="445"/>
      <c r="M484" s="1832" t="s">
        <v>369</v>
      </c>
      <c r="N484" s="1640"/>
      <c r="O484" s="520">
        <v>1.7165157319987124E-2</v>
      </c>
      <c r="P484" s="445"/>
      <c r="Q484" s="445"/>
      <c r="AJ484" s="211"/>
      <c r="AK484" s="211"/>
      <c r="AL484" s="211"/>
      <c r="AM484" s="211"/>
      <c r="AN484" s="211"/>
      <c r="AO484" s="211"/>
      <c r="AP484" s="211"/>
      <c r="AQ484" s="211"/>
      <c r="AR484" s="211"/>
      <c r="AS484" s="211"/>
      <c r="AT484" s="211"/>
      <c r="AU484" s="211"/>
      <c r="AV484" s="211"/>
      <c r="AW484" s="211"/>
      <c r="AX484" s="211"/>
      <c r="AY484" s="211"/>
      <c r="AZ484" s="211"/>
      <c r="BA484" s="213"/>
      <c r="BB484" s="287"/>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1830" t="s">
        <v>364</v>
      </c>
      <c r="D485" s="1640"/>
      <c r="E485" s="518">
        <v>1.9995888193134505E-2</v>
      </c>
      <c r="F485" s="445"/>
      <c r="G485" s="445"/>
      <c r="H485" s="1831" t="s">
        <v>381</v>
      </c>
      <c r="I485" s="1640"/>
      <c r="J485" s="519">
        <v>-1.0706864792856964E-2</v>
      </c>
      <c r="K485" s="445"/>
      <c r="L485" s="445"/>
      <c r="M485" s="1832" t="s">
        <v>337</v>
      </c>
      <c r="N485" s="1640"/>
      <c r="O485" s="520">
        <v>-1.7048472062944721E-2</v>
      </c>
      <c r="P485" s="445"/>
      <c r="Q485" s="445"/>
      <c r="AJ485" s="211"/>
      <c r="AK485" s="211"/>
      <c r="AL485" s="211"/>
      <c r="AM485" s="211"/>
      <c r="AN485" s="211"/>
      <c r="AO485" s="211"/>
      <c r="AP485" s="211"/>
      <c r="AQ485" s="211"/>
      <c r="AR485" s="211"/>
      <c r="AS485" s="211"/>
      <c r="AT485" s="211"/>
      <c r="AU485" s="211"/>
      <c r="AV485" s="211"/>
      <c r="AW485" s="211"/>
      <c r="AX485" s="211"/>
      <c r="AY485" s="211"/>
      <c r="AZ485" s="211"/>
      <c r="BA485" s="213"/>
      <c r="BB485" s="287"/>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1830" t="s">
        <v>387</v>
      </c>
      <c r="D486" s="1640"/>
      <c r="E486" s="518">
        <v>-1.9826983377865013E-2</v>
      </c>
      <c r="F486" s="445"/>
      <c r="G486" s="445"/>
      <c r="H486" s="1831" t="s">
        <v>365</v>
      </c>
      <c r="I486" s="1640"/>
      <c r="J486" s="519">
        <v>-1.0515831564709893E-2</v>
      </c>
      <c r="K486" s="445"/>
      <c r="L486" s="445"/>
      <c r="M486" s="1832" t="s">
        <v>387</v>
      </c>
      <c r="N486" s="1640"/>
      <c r="O486" s="520">
        <v>-1.5459531043070775E-2</v>
      </c>
      <c r="P486" s="445"/>
      <c r="Q486" s="445"/>
      <c r="AJ486" s="211"/>
      <c r="AK486" s="211"/>
      <c r="AL486" s="211"/>
      <c r="AM486" s="211"/>
      <c r="AN486" s="211"/>
      <c r="AO486" s="211"/>
      <c r="AP486" s="211"/>
      <c r="AQ486" s="211"/>
      <c r="AR486" s="211"/>
      <c r="AS486" s="211"/>
      <c r="AT486" s="211"/>
      <c r="AU486" s="211"/>
      <c r="AV486" s="211"/>
      <c r="AW486" s="211"/>
      <c r="AX486" s="211"/>
      <c r="AY486" s="211"/>
      <c r="AZ486" s="211"/>
      <c r="BA486" s="213"/>
      <c r="BB486" s="287"/>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1830" t="s">
        <v>388</v>
      </c>
      <c r="D487" s="1640"/>
      <c r="E487" s="518">
        <v>-1.7729112156644536E-2</v>
      </c>
      <c r="F487" s="445"/>
      <c r="G487" s="445"/>
      <c r="H487" s="1831" t="s">
        <v>389</v>
      </c>
      <c r="I487" s="1640"/>
      <c r="J487" s="519">
        <v>-1.0127966730624306E-2</v>
      </c>
      <c r="K487" s="445"/>
      <c r="L487" s="445"/>
      <c r="M487" s="1832" t="s">
        <v>378</v>
      </c>
      <c r="N487" s="1640"/>
      <c r="O487" s="520">
        <v>1.5154345075890719E-2</v>
      </c>
      <c r="P487" s="445"/>
      <c r="Q487" s="445"/>
      <c r="AJ487" s="211"/>
      <c r="AK487" s="211"/>
      <c r="AL487" s="211"/>
      <c r="AM487" s="211"/>
      <c r="AN487" s="211"/>
      <c r="AO487" s="211"/>
      <c r="AP487" s="211"/>
      <c r="AQ487" s="211"/>
      <c r="AR487" s="211"/>
      <c r="AS487" s="211"/>
      <c r="AT487" s="211"/>
      <c r="AU487" s="211"/>
      <c r="AV487" s="211"/>
      <c r="AW487" s="211"/>
      <c r="AX487" s="211"/>
      <c r="AY487" s="211"/>
      <c r="AZ487" s="211"/>
      <c r="BA487" s="213"/>
      <c r="BB487" s="287"/>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1830" t="s">
        <v>390</v>
      </c>
      <c r="D488" s="1640"/>
      <c r="E488" s="518">
        <v>-1.7306459912527293E-2</v>
      </c>
      <c r="F488" s="445"/>
      <c r="G488" s="445"/>
      <c r="H488" s="1831" t="s">
        <v>387</v>
      </c>
      <c r="I488" s="1640"/>
      <c r="J488" s="519">
        <v>9.675486444623075E-3</v>
      </c>
      <c r="K488" s="445"/>
      <c r="L488" s="445"/>
      <c r="M488" s="1832" t="s">
        <v>391</v>
      </c>
      <c r="N488" s="1640"/>
      <c r="O488" s="520">
        <v>-1.4947224768690717E-2</v>
      </c>
      <c r="P488" s="445"/>
      <c r="Q488" s="445"/>
      <c r="AJ488" s="211"/>
      <c r="AK488" s="211"/>
      <c r="AL488" s="211"/>
      <c r="AM488" s="211"/>
      <c r="AN488" s="211"/>
      <c r="AO488" s="211"/>
      <c r="AP488" s="211"/>
      <c r="AQ488" s="211"/>
      <c r="AR488" s="211"/>
      <c r="AS488" s="211"/>
      <c r="AT488" s="211"/>
      <c r="AU488" s="211"/>
      <c r="AV488" s="211"/>
      <c r="AW488" s="211"/>
      <c r="AX488" s="211"/>
      <c r="AY488" s="211"/>
      <c r="AZ488" s="211"/>
      <c r="BA488" s="213"/>
      <c r="BB488" s="287"/>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1830" t="s">
        <v>362</v>
      </c>
      <c r="D489" s="1640"/>
      <c r="E489" s="518">
        <v>-1.6604566993664357E-2</v>
      </c>
      <c r="F489" s="445"/>
      <c r="G489" s="445"/>
      <c r="H489" s="1831" t="s">
        <v>385</v>
      </c>
      <c r="I489" s="1640"/>
      <c r="J489" s="519">
        <v>-9.2796556953145364E-3</v>
      </c>
      <c r="K489" s="445"/>
      <c r="L489" s="445"/>
      <c r="M489" s="1832" t="s">
        <v>377</v>
      </c>
      <c r="N489" s="1640"/>
      <c r="O489" s="520">
        <v>1.2778989640799711E-2</v>
      </c>
      <c r="P489" s="445"/>
      <c r="Q489" s="445"/>
      <c r="AJ489" s="211"/>
      <c r="AK489" s="211"/>
      <c r="AL489" s="211"/>
      <c r="AM489" s="211"/>
      <c r="AN489" s="211"/>
      <c r="AO489" s="211"/>
      <c r="AP489" s="211"/>
      <c r="AQ489" s="211"/>
      <c r="AR489" s="211"/>
      <c r="AS489" s="211"/>
      <c r="AT489" s="211"/>
      <c r="AU489" s="211"/>
      <c r="AV489" s="211"/>
      <c r="AW489" s="211"/>
      <c r="AX489" s="211"/>
      <c r="AY489" s="211"/>
      <c r="AZ489" s="211"/>
      <c r="BA489" s="213"/>
      <c r="BB489" s="287"/>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1830" t="s">
        <v>386</v>
      </c>
      <c r="D490" s="1640"/>
      <c r="E490" s="518">
        <v>1.5601074617496968E-2</v>
      </c>
      <c r="F490" s="445"/>
      <c r="G490" s="445"/>
      <c r="H490" s="1831" t="s">
        <v>354</v>
      </c>
      <c r="I490" s="1640"/>
      <c r="J490" s="519">
        <v>-8.573807554510449E-3</v>
      </c>
      <c r="K490" s="445"/>
      <c r="L490" s="445"/>
      <c r="M490" s="1832" t="s">
        <v>392</v>
      </c>
      <c r="N490" s="1640"/>
      <c r="O490" s="520">
        <v>-1.2776582277329631E-2</v>
      </c>
      <c r="P490" s="445"/>
      <c r="Q490" s="445"/>
      <c r="AJ490" s="211"/>
      <c r="AK490" s="211"/>
      <c r="AL490" s="211"/>
      <c r="AM490" s="211"/>
      <c r="AN490" s="211"/>
      <c r="AO490" s="211"/>
      <c r="AP490" s="211"/>
      <c r="AQ490" s="211"/>
      <c r="AR490" s="211"/>
      <c r="AS490" s="211"/>
      <c r="AT490" s="211"/>
      <c r="AU490" s="211"/>
      <c r="AV490" s="211"/>
      <c r="AW490" s="211"/>
      <c r="AX490" s="211"/>
      <c r="AY490" s="211"/>
      <c r="AZ490" s="211"/>
      <c r="BA490" s="213"/>
      <c r="BB490" s="287"/>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1830" t="s">
        <v>360</v>
      </c>
      <c r="D491" s="1640"/>
      <c r="E491" s="518">
        <v>-1.4997762900076424E-2</v>
      </c>
      <c r="F491" s="445"/>
      <c r="G491" s="445"/>
      <c r="H491" s="1831" t="s">
        <v>352</v>
      </c>
      <c r="I491" s="1640"/>
      <c r="J491" s="519">
        <v>-6.7932260818339514E-3</v>
      </c>
      <c r="K491" s="445"/>
      <c r="L491" s="445"/>
      <c r="M491" s="1832" t="s">
        <v>388</v>
      </c>
      <c r="N491" s="1640"/>
      <c r="O491" s="520">
        <v>1.2666466812613419E-2</v>
      </c>
      <c r="P491" s="445"/>
      <c r="Q491" s="445"/>
      <c r="AJ491" s="211"/>
      <c r="AK491" s="211"/>
      <c r="AL491" s="211"/>
      <c r="AM491" s="211"/>
      <c r="AN491" s="211"/>
      <c r="AO491" s="211"/>
      <c r="AP491" s="211"/>
      <c r="AQ491" s="211"/>
      <c r="AR491" s="211"/>
      <c r="AS491" s="211"/>
      <c r="AT491" s="211"/>
      <c r="AU491" s="211"/>
      <c r="AV491" s="211"/>
      <c r="AW491" s="211"/>
      <c r="AX491" s="211"/>
      <c r="AY491" s="211"/>
      <c r="AZ491" s="211"/>
      <c r="BA491" s="213"/>
      <c r="BB491" s="287"/>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1830" t="s">
        <v>392</v>
      </c>
      <c r="D492" s="1640"/>
      <c r="E492" s="518">
        <v>-1.449740895541308E-2</v>
      </c>
      <c r="F492" s="445"/>
      <c r="G492" s="445"/>
      <c r="H492" s="1831" t="s">
        <v>367</v>
      </c>
      <c r="I492" s="1640"/>
      <c r="J492" s="519">
        <v>-5.6154496765305302E-3</v>
      </c>
      <c r="K492" s="445"/>
      <c r="L492" s="445"/>
      <c r="M492" s="1832" t="s">
        <v>380</v>
      </c>
      <c r="N492" s="1640"/>
      <c r="O492" s="520">
        <v>1.1750024178710853E-2</v>
      </c>
      <c r="P492" s="445"/>
      <c r="Q492" s="445"/>
      <c r="AJ492" s="211"/>
      <c r="AK492" s="211"/>
      <c r="AL492" s="211"/>
      <c r="AM492" s="211"/>
      <c r="AN492" s="211"/>
      <c r="AO492" s="211"/>
      <c r="AP492" s="211"/>
      <c r="AQ492" s="211"/>
      <c r="AR492" s="211"/>
      <c r="AS492" s="211"/>
      <c r="AT492" s="211"/>
      <c r="AU492" s="211"/>
      <c r="AV492" s="211"/>
      <c r="AW492" s="211"/>
      <c r="AX492" s="211"/>
      <c r="AY492" s="211"/>
      <c r="AZ492" s="211"/>
      <c r="BA492" s="213"/>
      <c r="BB492" s="287"/>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1830" t="s">
        <v>366</v>
      </c>
      <c r="D493" s="1640"/>
      <c r="E493" s="518">
        <v>-1.436376332513572E-2</v>
      </c>
      <c r="F493" s="445"/>
      <c r="G493" s="445"/>
      <c r="H493" s="1831" t="s">
        <v>391</v>
      </c>
      <c r="I493" s="1640"/>
      <c r="J493" s="519">
        <v>2.6315550330511602E-3</v>
      </c>
      <c r="K493" s="445"/>
      <c r="L493" s="445"/>
      <c r="M493" s="1832" t="s">
        <v>358</v>
      </c>
      <c r="N493" s="1640"/>
      <c r="O493" s="520">
        <v>9.345114061830629E-3</v>
      </c>
      <c r="P493" s="445"/>
      <c r="Q493" s="445"/>
      <c r="AJ493" s="211"/>
      <c r="AK493" s="211"/>
      <c r="AL493" s="211"/>
      <c r="AM493" s="211"/>
      <c r="AN493" s="211"/>
      <c r="AO493" s="211"/>
      <c r="AP493" s="211"/>
      <c r="AQ493" s="211"/>
      <c r="AR493" s="211"/>
      <c r="AS493" s="211"/>
      <c r="AT493" s="211"/>
      <c r="AU493" s="211"/>
      <c r="AV493" s="211"/>
      <c r="AW493" s="211"/>
      <c r="AX493" s="211"/>
      <c r="AY493" s="211"/>
      <c r="AZ493" s="211"/>
      <c r="BA493" s="213"/>
      <c r="BB493" s="287"/>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1830" t="s">
        <v>380</v>
      </c>
      <c r="D494" s="1640"/>
      <c r="E494" s="518">
        <v>1.3660569005452974E-2</v>
      </c>
      <c r="F494" s="445"/>
      <c r="G494" s="445"/>
      <c r="H494" s="1831" t="s">
        <v>388</v>
      </c>
      <c r="I494" s="1640"/>
      <c r="J494" s="519">
        <v>1.6990737407578831E-3</v>
      </c>
      <c r="K494" s="445"/>
      <c r="L494" s="445"/>
      <c r="M494" s="1832" t="s">
        <v>353</v>
      </c>
      <c r="N494" s="1640"/>
      <c r="O494" s="520">
        <v>9.1018406813474697E-3</v>
      </c>
      <c r="P494" s="445"/>
      <c r="Q494" s="445"/>
      <c r="AJ494" s="211"/>
      <c r="AK494" s="211"/>
      <c r="AL494" s="211"/>
      <c r="AM494" s="211"/>
      <c r="AN494" s="211"/>
      <c r="AO494" s="211"/>
      <c r="AP494" s="211"/>
      <c r="AQ494" s="211"/>
      <c r="AR494" s="211"/>
      <c r="AS494" s="211"/>
      <c r="AT494" s="211"/>
      <c r="AU494" s="211"/>
      <c r="AV494" s="211"/>
      <c r="AW494" s="211"/>
      <c r="AX494" s="211"/>
      <c r="AY494" s="211"/>
      <c r="AZ494" s="211"/>
      <c r="BA494" s="213"/>
      <c r="BB494" s="287"/>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1830" t="s">
        <v>379</v>
      </c>
      <c r="D495" s="1640"/>
      <c r="E495" s="518">
        <v>1.0406229048046754E-2</v>
      </c>
      <c r="F495" s="445"/>
      <c r="G495" s="445"/>
      <c r="H495" s="1831" t="s">
        <v>383</v>
      </c>
      <c r="I495" s="1640"/>
      <c r="J495" s="519">
        <v>4.5483817861913852E-4</v>
      </c>
      <c r="K495" s="445"/>
      <c r="L495" s="445"/>
      <c r="M495" s="1832" t="s">
        <v>366</v>
      </c>
      <c r="N495" s="1640"/>
      <c r="O495" s="520">
        <v>-9.0442285676540831E-3</v>
      </c>
      <c r="P495" s="445"/>
      <c r="Q495" s="445"/>
      <c r="AJ495" s="211"/>
      <c r="AK495" s="211"/>
      <c r="AL495" s="211"/>
      <c r="AM495" s="211"/>
      <c r="AN495" s="211"/>
      <c r="AO495" s="211"/>
      <c r="AP495" s="211"/>
      <c r="AQ495" s="211"/>
      <c r="AR495" s="211"/>
      <c r="AS495" s="211"/>
      <c r="AT495" s="211"/>
      <c r="AU495" s="211"/>
      <c r="AV495" s="211"/>
      <c r="AW495" s="211"/>
      <c r="AX495" s="211"/>
      <c r="AY495" s="211"/>
      <c r="AZ495" s="211"/>
      <c r="BA495" s="213"/>
      <c r="BB495" s="287"/>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1830" t="s">
        <v>378</v>
      </c>
      <c r="D496" s="1640"/>
      <c r="E496" s="518">
        <v>1.0348729557507109E-2</v>
      </c>
      <c r="F496" s="445"/>
      <c r="G496" s="445"/>
      <c r="H496" s="1852" t="s">
        <v>377</v>
      </c>
      <c r="I496" s="1640"/>
      <c r="J496" s="521">
        <v>-2.2427016592083099E-4</v>
      </c>
      <c r="K496" s="445"/>
      <c r="L496" s="445"/>
      <c r="M496" s="1832" t="s">
        <v>360</v>
      </c>
      <c r="N496" s="1640"/>
      <c r="O496" s="520">
        <v>-8.9460096267776901E-3</v>
      </c>
      <c r="P496" s="445"/>
      <c r="Q496" s="445"/>
      <c r="AJ496" s="211"/>
      <c r="AK496" s="211"/>
      <c r="AL496" s="211"/>
      <c r="AM496" s="211"/>
      <c r="AN496" s="211"/>
      <c r="AO496" s="211"/>
      <c r="AP496" s="211"/>
      <c r="AQ496" s="211"/>
      <c r="AR496" s="211"/>
      <c r="AS496" s="211"/>
      <c r="AT496" s="211"/>
      <c r="AU496" s="211"/>
      <c r="AV496" s="211"/>
      <c r="AW496" s="211"/>
      <c r="AX496" s="211"/>
      <c r="AY496" s="211"/>
      <c r="AZ496" s="211"/>
      <c r="BA496" s="213"/>
      <c r="BB496" s="287"/>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1830" t="s">
        <v>385</v>
      </c>
      <c r="D497" s="1640"/>
      <c r="E497" s="518">
        <v>9.6605126820269588E-3</v>
      </c>
      <c r="F497" s="445"/>
      <c r="G497" s="445"/>
      <c r="H497" s="1639"/>
      <c r="I497" s="1640"/>
      <c r="J497" s="461"/>
      <c r="K497" s="445"/>
      <c r="L497" s="445"/>
      <c r="M497" s="1832" t="s">
        <v>386</v>
      </c>
      <c r="N497" s="1640"/>
      <c r="O497" s="520">
        <v>8.3200170716308686E-3</v>
      </c>
      <c r="P497" s="445"/>
      <c r="Q497" s="445"/>
      <c r="AJ497" s="211"/>
      <c r="AK497" s="211"/>
      <c r="AL497" s="211"/>
      <c r="AM497" s="211"/>
      <c r="AN497" s="211"/>
      <c r="AO497" s="211"/>
      <c r="AP497" s="211"/>
      <c r="AQ497" s="211"/>
      <c r="AR497" s="211"/>
      <c r="AS497" s="211"/>
      <c r="AT497" s="211"/>
      <c r="AU497" s="211"/>
      <c r="AV497" s="211"/>
      <c r="AW497" s="211"/>
      <c r="AX497" s="211"/>
      <c r="AY497" s="211"/>
      <c r="AZ497" s="211"/>
      <c r="BA497" s="213"/>
      <c r="BB497" s="287"/>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1830" t="s">
        <v>393</v>
      </c>
      <c r="D498" s="1640"/>
      <c r="E498" s="518">
        <v>-7.2184891551241945E-3</v>
      </c>
      <c r="F498" s="445"/>
      <c r="G498" s="445"/>
      <c r="H498" s="1639"/>
      <c r="I498" s="1640"/>
      <c r="J498" s="461"/>
      <c r="K498" s="445"/>
      <c r="L498" s="445"/>
      <c r="M498" s="1832" t="s">
        <v>384</v>
      </c>
      <c r="N498" s="1640"/>
      <c r="O498" s="520">
        <v>6.7793627777921195E-3</v>
      </c>
      <c r="P498" s="445"/>
      <c r="Q498" s="445"/>
      <c r="AJ498" s="211"/>
      <c r="AK498" s="211"/>
      <c r="AL498" s="211"/>
      <c r="AM498" s="211"/>
      <c r="AN498" s="211"/>
      <c r="AO498" s="211"/>
      <c r="AP498" s="211"/>
      <c r="AQ498" s="211"/>
      <c r="AR498" s="211"/>
      <c r="AS498" s="211"/>
      <c r="AT498" s="211"/>
      <c r="AU498" s="211"/>
      <c r="AV498" s="211"/>
      <c r="AW498" s="211"/>
      <c r="AX498" s="211"/>
      <c r="AY498" s="211"/>
      <c r="AZ498" s="211"/>
      <c r="BA498" s="213"/>
      <c r="BB498" s="287"/>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1830" t="s">
        <v>384</v>
      </c>
      <c r="D499" s="1640"/>
      <c r="E499" s="518">
        <v>6.9517180431670628E-3</v>
      </c>
      <c r="F499" s="445"/>
      <c r="G499" s="445"/>
      <c r="H499" s="1639"/>
      <c r="I499" s="1640"/>
      <c r="J499" s="445"/>
      <c r="K499" s="445"/>
      <c r="L499" s="445"/>
      <c r="M499" s="1832" t="s">
        <v>394</v>
      </c>
      <c r="N499" s="1640"/>
      <c r="O499" s="520">
        <v>6.1199391389657881E-3</v>
      </c>
      <c r="P499" s="445"/>
      <c r="Q499" s="445"/>
      <c r="AJ499" s="211"/>
      <c r="AK499" s="211"/>
      <c r="AL499" s="211"/>
      <c r="AM499" s="211"/>
      <c r="AN499" s="211"/>
      <c r="AO499" s="211"/>
      <c r="AP499" s="211"/>
      <c r="AQ499" s="211"/>
      <c r="AR499" s="211"/>
      <c r="AS499" s="211"/>
      <c r="AT499" s="211"/>
      <c r="AU499" s="211"/>
      <c r="AV499" s="211"/>
      <c r="AW499" s="211"/>
      <c r="AX499" s="211"/>
      <c r="AY499" s="211"/>
      <c r="AZ499" s="211"/>
      <c r="BA499" s="213"/>
      <c r="BB499" s="287"/>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1830" t="s">
        <v>394</v>
      </c>
      <c r="D500" s="1640"/>
      <c r="E500" s="518">
        <v>6.3584155380687051E-3</v>
      </c>
      <c r="F500" s="445"/>
      <c r="G500" s="445"/>
      <c r="H500" s="1833" t="s">
        <v>264</v>
      </c>
      <c r="I500" s="1640"/>
      <c r="J500" s="1640"/>
      <c r="K500" s="445"/>
      <c r="L500" s="445"/>
      <c r="M500" s="1832" t="s">
        <v>395</v>
      </c>
      <c r="N500" s="1640"/>
      <c r="O500" s="520">
        <v>5.5812537306008944E-3</v>
      </c>
      <c r="P500" s="445"/>
      <c r="Q500" s="445"/>
      <c r="AJ500" s="211"/>
      <c r="AK500" s="211"/>
      <c r="AL500" s="211"/>
      <c r="AM500" s="211"/>
      <c r="AN500" s="211"/>
      <c r="AO500" s="211"/>
      <c r="AP500" s="211"/>
      <c r="AQ500" s="211"/>
      <c r="AR500" s="211"/>
      <c r="AS500" s="211"/>
      <c r="AT500" s="211"/>
      <c r="AU500" s="211"/>
      <c r="AV500" s="211"/>
      <c r="AW500" s="211"/>
      <c r="AX500" s="211"/>
      <c r="AY500" s="211"/>
      <c r="AZ500" s="211"/>
      <c r="BA500" s="213"/>
      <c r="BB500" s="287"/>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1830" t="s">
        <v>391</v>
      </c>
      <c r="D501" s="1640"/>
      <c r="E501" s="518">
        <v>-3.9290698471256399E-3</v>
      </c>
      <c r="F501" s="445"/>
      <c r="G501" s="445"/>
      <c r="H501" s="1639"/>
      <c r="I501" s="1640"/>
      <c r="J501" s="497" t="s">
        <v>265</v>
      </c>
      <c r="K501" s="445"/>
      <c r="L501" s="445"/>
      <c r="M501" s="1832" t="s">
        <v>390</v>
      </c>
      <c r="N501" s="1640"/>
      <c r="O501" s="520">
        <v>-5.340410403284662E-3</v>
      </c>
      <c r="P501" s="445"/>
      <c r="Q501" s="445"/>
      <c r="AJ501" s="211"/>
      <c r="AK501" s="211"/>
      <c r="AL501" s="211"/>
      <c r="AM501" s="211"/>
      <c r="AN501" s="211"/>
      <c r="AO501" s="211"/>
      <c r="AP501" s="211"/>
      <c r="AQ501" s="211"/>
      <c r="AR501" s="211"/>
      <c r="AS501" s="211"/>
      <c r="AT501" s="211"/>
      <c r="AU501" s="211"/>
      <c r="AV501" s="211"/>
      <c r="AW501" s="211"/>
      <c r="AX501" s="211"/>
      <c r="AY501" s="211"/>
      <c r="AZ501" s="211"/>
      <c r="BA501" s="213"/>
      <c r="BB501" s="287"/>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1830" t="s">
        <v>389</v>
      </c>
      <c r="D502" s="1640"/>
      <c r="E502" s="518">
        <v>-2.9138630098111949E-3</v>
      </c>
      <c r="F502" s="445"/>
      <c r="G502" s="445"/>
      <c r="H502" s="1851" t="s">
        <v>232</v>
      </c>
      <c r="I502" s="1640"/>
      <c r="J502" s="516">
        <v>8.687651467041109E-2</v>
      </c>
      <c r="K502" s="445"/>
      <c r="L502" s="445"/>
      <c r="M502" s="1832" t="s">
        <v>393</v>
      </c>
      <c r="N502" s="1640"/>
      <c r="O502" s="520">
        <v>-3.0963876684708437E-3</v>
      </c>
      <c r="P502" s="445"/>
      <c r="Q502" s="445"/>
      <c r="AJ502" s="211"/>
      <c r="AK502" s="211"/>
      <c r="AL502" s="211"/>
      <c r="AM502" s="211"/>
      <c r="AN502" s="211"/>
      <c r="AO502" s="211"/>
      <c r="AP502" s="211"/>
      <c r="AQ502" s="211"/>
      <c r="AR502" s="211"/>
      <c r="AS502" s="211"/>
      <c r="AT502" s="211"/>
      <c r="AU502" s="211"/>
      <c r="AV502" s="211"/>
      <c r="AW502" s="211"/>
      <c r="AX502" s="211"/>
      <c r="AY502" s="211"/>
      <c r="AZ502" s="211"/>
      <c r="BA502" s="213"/>
      <c r="BB502" s="287"/>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1830" t="s">
        <v>395</v>
      </c>
      <c r="D503" s="1640"/>
      <c r="E503" s="518">
        <v>2.879238699490977E-3</v>
      </c>
      <c r="F503" s="445"/>
      <c r="G503" s="445"/>
      <c r="H503" s="1831" t="s">
        <v>299</v>
      </c>
      <c r="I503" s="1640"/>
      <c r="J503" s="519">
        <v>0.47434094262748916</v>
      </c>
      <c r="K503" s="445"/>
      <c r="L503" s="445"/>
      <c r="M503" s="1832" t="s">
        <v>350</v>
      </c>
      <c r="N503" s="1640"/>
      <c r="O503" s="520">
        <v>-2.188362440320809E-3</v>
      </c>
      <c r="P503" s="445"/>
      <c r="Q503" s="445"/>
      <c r="AJ503" s="211"/>
      <c r="AK503" s="211"/>
      <c r="AL503" s="211"/>
      <c r="AM503" s="211"/>
      <c r="AN503" s="211"/>
      <c r="AO503" s="211"/>
      <c r="AP503" s="211"/>
      <c r="AQ503" s="211"/>
      <c r="AR503" s="211"/>
      <c r="AS503" s="211"/>
      <c r="AT503" s="211"/>
      <c r="AU503" s="211"/>
      <c r="AV503" s="211"/>
      <c r="AW503" s="211"/>
      <c r="AX503" s="211"/>
      <c r="AY503" s="211"/>
      <c r="AZ503" s="211"/>
      <c r="BA503" s="213"/>
      <c r="BB503" s="287"/>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1830" t="s">
        <v>396</v>
      </c>
      <c r="D504" s="1640"/>
      <c r="E504" s="518">
        <v>2.3052884020042489E-3</v>
      </c>
      <c r="F504" s="445"/>
      <c r="G504" s="445"/>
      <c r="H504" s="1831" t="s">
        <v>391</v>
      </c>
      <c r="I504" s="1640"/>
      <c r="J504" s="522">
        <v>6.9250818919768929E-6</v>
      </c>
      <c r="K504" s="445"/>
      <c r="L504" s="445"/>
      <c r="M504" s="1832" t="s">
        <v>396</v>
      </c>
      <c r="N504" s="1640"/>
      <c r="O504" s="520">
        <v>1.493220846807663E-4</v>
      </c>
      <c r="P504" s="445"/>
      <c r="Q504" s="445"/>
      <c r="AJ504" s="211"/>
      <c r="AK504" s="211"/>
      <c r="AL504" s="211"/>
      <c r="AM504" s="211"/>
      <c r="AN504" s="211"/>
      <c r="AO504" s="211"/>
      <c r="AP504" s="211"/>
      <c r="AQ504" s="211"/>
      <c r="AR504" s="211"/>
      <c r="AS504" s="211"/>
      <c r="AT504" s="211"/>
      <c r="AU504" s="211"/>
      <c r="AV504" s="211"/>
      <c r="AW504" s="211"/>
      <c r="AX504" s="211"/>
      <c r="AY504" s="211"/>
      <c r="AZ504" s="211"/>
      <c r="BA504" s="213"/>
      <c r="BB504" s="287"/>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1830" t="s">
        <v>370</v>
      </c>
      <c r="D505" s="1640"/>
      <c r="E505" s="518">
        <v>1.4340074121906869E-3</v>
      </c>
      <c r="F505" s="445"/>
      <c r="G505" s="445"/>
      <c r="H505" s="1831" t="s">
        <v>366</v>
      </c>
      <c r="I505" s="1640"/>
      <c r="J505" s="519">
        <v>3.1143767298851795E-3</v>
      </c>
      <c r="K505" s="445"/>
      <c r="L505" s="445"/>
      <c r="M505" s="1850" t="s">
        <v>389</v>
      </c>
      <c r="N505" s="1640"/>
      <c r="O505" s="523">
        <v>3.9763226306736831E-5</v>
      </c>
      <c r="P505" s="445"/>
      <c r="Q505" s="445"/>
      <c r="AJ505" s="211"/>
      <c r="AK505" s="211"/>
      <c r="AL505" s="211"/>
      <c r="AM505" s="211"/>
      <c r="AN505" s="211"/>
      <c r="AO505" s="211"/>
      <c r="AP505" s="211"/>
      <c r="AQ505" s="211"/>
      <c r="AR505" s="211"/>
      <c r="AS505" s="211"/>
      <c r="AT505" s="211"/>
      <c r="AU505" s="211"/>
      <c r="AV505" s="211"/>
      <c r="AW505" s="211"/>
      <c r="AX505" s="211"/>
      <c r="AY505" s="211"/>
      <c r="AZ505" s="211"/>
      <c r="BA505" s="213"/>
      <c r="BB505" s="287"/>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1849" t="s">
        <v>353</v>
      </c>
      <c r="D506" s="1640"/>
      <c r="E506" s="524">
        <v>-5.9055490204959894E-4</v>
      </c>
      <c r="F506" s="445"/>
      <c r="G506" s="445"/>
      <c r="H506" s="1831" t="s">
        <v>384</v>
      </c>
      <c r="I506" s="1640"/>
      <c r="J506" s="519">
        <v>1.4723535948327543E-4</v>
      </c>
      <c r="K506" s="445"/>
      <c r="L506" s="445"/>
      <c r="M506" s="1639"/>
      <c r="N506" s="1640"/>
      <c r="O506" s="461"/>
      <c r="P506" s="445"/>
      <c r="Q506" s="445"/>
      <c r="AJ506" s="211"/>
      <c r="AK506" s="211"/>
      <c r="AL506" s="211"/>
      <c r="AM506" s="211"/>
      <c r="AN506" s="211"/>
      <c r="AO506" s="211"/>
      <c r="AP506" s="211"/>
      <c r="AQ506" s="211"/>
      <c r="AR506" s="211"/>
      <c r="AS506" s="211"/>
      <c r="AT506" s="211"/>
      <c r="AU506" s="211"/>
      <c r="AV506" s="211"/>
      <c r="AW506" s="211"/>
      <c r="AX506" s="211"/>
      <c r="AY506" s="211"/>
      <c r="AZ506" s="211"/>
      <c r="BA506" s="213"/>
      <c r="BB506" s="287"/>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1639"/>
      <c r="D507" s="1640"/>
      <c r="E507" s="461"/>
      <c r="F507" s="445"/>
      <c r="G507" s="445"/>
      <c r="H507" s="1831" t="s">
        <v>330</v>
      </c>
      <c r="I507" s="1640"/>
      <c r="J507" s="519">
        <v>3.0515981649138098E-2</v>
      </c>
      <c r="K507" s="445"/>
      <c r="L507" s="445"/>
      <c r="M507" s="1639"/>
      <c r="N507" s="1640"/>
      <c r="O507" s="461"/>
      <c r="P507" s="445"/>
      <c r="Q507" s="445"/>
      <c r="AJ507" s="211"/>
      <c r="AK507" s="211"/>
      <c r="AL507" s="211"/>
      <c r="AM507" s="211"/>
      <c r="AN507" s="211"/>
      <c r="AO507" s="211"/>
      <c r="AP507" s="211"/>
      <c r="AQ507" s="211"/>
      <c r="AR507" s="211"/>
      <c r="AS507" s="211"/>
      <c r="AT507" s="211"/>
      <c r="AU507" s="211"/>
      <c r="AV507" s="211"/>
      <c r="AW507" s="211"/>
      <c r="AX507" s="211"/>
      <c r="AY507" s="211"/>
      <c r="AZ507" s="211"/>
      <c r="BA507" s="213"/>
      <c r="BB507" s="287"/>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1639"/>
      <c r="D508" s="1640"/>
      <c r="E508" s="461"/>
      <c r="F508" s="445"/>
      <c r="G508" s="445"/>
      <c r="H508" s="1831" t="s">
        <v>304</v>
      </c>
      <c r="I508" s="1640"/>
      <c r="J508" s="519">
        <v>0.27358318909054219</v>
      </c>
      <c r="K508" s="445"/>
      <c r="L508" s="445"/>
      <c r="M508" s="1639"/>
      <c r="N508" s="1640"/>
      <c r="O508" s="445"/>
      <c r="P508" s="445"/>
      <c r="Q508" s="445"/>
      <c r="AJ508" s="211"/>
      <c r="AK508" s="211"/>
      <c r="AL508" s="211"/>
      <c r="AM508" s="211"/>
      <c r="AN508" s="211"/>
      <c r="AO508" s="211"/>
      <c r="AP508" s="211"/>
      <c r="AQ508" s="211"/>
      <c r="AR508" s="211"/>
      <c r="AS508" s="211"/>
      <c r="AT508" s="211"/>
      <c r="AU508" s="211"/>
      <c r="AV508" s="211"/>
      <c r="AW508" s="211"/>
      <c r="AX508" s="211"/>
      <c r="AY508" s="211"/>
      <c r="AZ508" s="211"/>
      <c r="BA508" s="213"/>
      <c r="BB508" s="287"/>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1639"/>
      <c r="D509" s="1640"/>
      <c r="E509" s="445"/>
      <c r="F509" s="445"/>
      <c r="G509" s="445"/>
      <c r="H509" s="1831" t="s">
        <v>313</v>
      </c>
      <c r="I509" s="1640"/>
      <c r="J509" s="519">
        <v>9.7587300287296785E-2</v>
      </c>
      <c r="K509" s="445"/>
      <c r="L509" s="445"/>
      <c r="M509" s="1835" t="s">
        <v>264</v>
      </c>
      <c r="N509" s="1640"/>
      <c r="O509" s="1640"/>
      <c r="P509" s="445"/>
      <c r="Q509" s="445"/>
      <c r="AJ509" s="211"/>
      <c r="AK509" s="211"/>
      <c r="AL509" s="211"/>
      <c r="AM509" s="211"/>
      <c r="AN509" s="211"/>
      <c r="AO509" s="211"/>
      <c r="AP509" s="211"/>
      <c r="AQ509" s="211"/>
      <c r="AR509" s="211"/>
      <c r="AS509" s="211"/>
      <c r="AT509" s="211"/>
      <c r="AU509" s="211"/>
      <c r="AV509" s="211"/>
      <c r="AW509" s="211"/>
      <c r="AX509" s="211"/>
      <c r="AY509" s="211"/>
      <c r="AZ509" s="211"/>
      <c r="BA509" s="213"/>
      <c r="BB509" s="287"/>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1828" t="s">
        <v>264</v>
      </c>
      <c r="D510" s="1640"/>
      <c r="E510" s="1640"/>
      <c r="F510" s="445"/>
      <c r="G510" s="445"/>
      <c r="H510" s="1831" t="s">
        <v>357</v>
      </c>
      <c r="I510" s="1640"/>
      <c r="J510" s="519">
        <v>5.3567088394234292E-3</v>
      </c>
      <c r="K510" s="445"/>
      <c r="L510" s="445"/>
      <c r="M510" s="1639"/>
      <c r="N510" s="1640"/>
      <c r="O510" s="498" t="s">
        <v>265</v>
      </c>
      <c r="P510" s="445"/>
      <c r="Q510" s="445"/>
      <c r="AJ510" s="211"/>
      <c r="AK510" s="211"/>
      <c r="AL510" s="211"/>
      <c r="AM510" s="211"/>
      <c r="AN510" s="211"/>
      <c r="AO510" s="211"/>
      <c r="AP510" s="211"/>
      <c r="AQ510" s="211"/>
      <c r="AR510" s="211"/>
      <c r="AS510" s="211"/>
      <c r="AT510" s="211"/>
      <c r="AU510" s="211"/>
      <c r="AV510" s="211"/>
      <c r="AW510" s="211"/>
      <c r="AX510" s="211"/>
      <c r="AY510" s="211"/>
      <c r="AZ510" s="211"/>
      <c r="BA510" s="213"/>
      <c r="BB510" s="287"/>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1639"/>
      <c r="D511" s="1640"/>
      <c r="E511" s="499" t="s">
        <v>265</v>
      </c>
      <c r="F511" s="445"/>
      <c r="G511" s="445"/>
      <c r="H511" s="1831" t="s">
        <v>346</v>
      </c>
      <c r="I511" s="1640"/>
      <c r="J511" s="519">
        <v>1.5438387877767856E-2</v>
      </c>
      <c r="K511" s="445"/>
      <c r="L511" s="445"/>
      <c r="M511" s="1838" t="s">
        <v>232</v>
      </c>
      <c r="N511" s="1640"/>
      <c r="O511" s="517">
        <v>3.2458180595768604E-2</v>
      </c>
      <c r="P511" s="445"/>
      <c r="Q511" s="445"/>
      <c r="AJ511" s="211"/>
      <c r="AK511" s="211"/>
      <c r="AL511" s="211"/>
      <c r="AM511" s="211"/>
      <c r="AN511" s="211"/>
      <c r="AO511" s="211"/>
      <c r="AP511" s="211"/>
      <c r="AQ511" s="211"/>
      <c r="AR511" s="211"/>
      <c r="AS511" s="211"/>
      <c r="AT511" s="211"/>
      <c r="AU511" s="211"/>
      <c r="AV511" s="211"/>
      <c r="AW511" s="211"/>
      <c r="AX511" s="211"/>
      <c r="AY511" s="211"/>
      <c r="AZ511" s="211"/>
      <c r="BA511" s="213"/>
      <c r="BB511" s="287"/>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1837" t="s">
        <v>232</v>
      </c>
      <c r="D512" s="1640"/>
      <c r="E512" s="515">
        <v>4.4593131990894042E-2</v>
      </c>
      <c r="F512" s="445"/>
      <c r="G512" s="445"/>
      <c r="H512" s="1831" t="s">
        <v>371</v>
      </c>
      <c r="I512" s="1640"/>
      <c r="J512" s="519">
        <v>2.2642626440519207E-3</v>
      </c>
      <c r="K512" s="445"/>
      <c r="L512" s="445"/>
      <c r="M512" s="1832" t="s">
        <v>299</v>
      </c>
      <c r="N512" s="1640"/>
      <c r="O512" s="520">
        <v>0.28131709489772899</v>
      </c>
      <c r="P512" s="445"/>
      <c r="Q512" s="445"/>
      <c r="AJ512" s="211"/>
      <c r="AK512" s="211"/>
      <c r="AL512" s="211"/>
      <c r="AM512" s="211"/>
      <c r="AN512" s="211"/>
      <c r="AO512" s="211"/>
      <c r="AP512" s="211"/>
      <c r="AQ512" s="211"/>
      <c r="AR512" s="211"/>
      <c r="AS512" s="211"/>
      <c r="AT512" s="211"/>
      <c r="AU512" s="211"/>
      <c r="AV512" s="211"/>
      <c r="AW512" s="211"/>
      <c r="AX512" s="211"/>
      <c r="AY512" s="211"/>
      <c r="AZ512" s="211"/>
      <c r="BA512" s="213"/>
      <c r="BB512" s="287"/>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1830" t="s">
        <v>299</v>
      </c>
      <c r="D513" s="1640"/>
      <c r="E513" s="518">
        <v>0.39427858236466701</v>
      </c>
      <c r="F513" s="445"/>
      <c r="G513" s="445"/>
      <c r="H513" s="1831" t="s">
        <v>376</v>
      </c>
      <c r="I513" s="1640"/>
      <c r="J513" s="519">
        <v>1.3637973798138259E-3</v>
      </c>
      <c r="K513" s="445"/>
      <c r="L513" s="445"/>
      <c r="M513" s="1832" t="s">
        <v>391</v>
      </c>
      <c r="N513" s="1640"/>
      <c r="O513" s="520">
        <v>2.2341952828576126E-4</v>
      </c>
      <c r="P513" s="445"/>
      <c r="Q513" s="445"/>
      <c r="AJ513" s="211"/>
      <c r="AK513" s="211"/>
      <c r="AL513" s="211"/>
      <c r="AM513" s="211"/>
      <c r="AN513" s="211"/>
      <c r="AO513" s="211"/>
      <c r="AP513" s="211"/>
      <c r="AQ513" s="211"/>
      <c r="AR513" s="211"/>
      <c r="AS513" s="211"/>
      <c r="AT513" s="211"/>
      <c r="AU513" s="211"/>
      <c r="AV513" s="211"/>
      <c r="AW513" s="211"/>
      <c r="AX513" s="211"/>
      <c r="AY513" s="211"/>
      <c r="AZ513" s="211"/>
      <c r="BA513" s="213"/>
      <c r="BB513" s="287"/>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1830" t="s">
        <v>391</v>
      </c>
      <c r="D514" s="1640"/>
      <c r="E514" s="525">
        <v>1.5437589863591899E-5</v>
      </c>
      <c r="F514" s="445"/>
      <c r="G514" s="445"/>
      <c r="H514" s="1831" t="s">
        <v>302</v>
      </c>
      <c r="I514" s="1640"/>
      <c r="J514" s="519">
        <v>0.22996066906529636</v>
      </c>
      <c r="K514" s="445"/>
      <c r="L514" s="445"/>
      <c r="M514" s="1832" t="s">
        <v>394</v>
      </c>
      <c r="N514" s="1640"/>
      <c r="O514" s="526">
        <v>3.7453655064645311E-5</v>
      </c>
      <c r="P514" s="445"/>
      <c r="Q514" s="445"/>
      <c r="AJ514" s="211"/>
      <c r="AK514" s="211"/>
      <c r="AL514" s="211"/>
      <c r="AM514" s="211"/>
      <c r="AN514" s="211"/>
      <c r="AO514" s="211"/>
      <c r="AP514" s="211"/>
      <c r="AQ514" s="211"/>
      <c r="AR514" s="211"/>
      <c r="AS514" s="211"/>
      <c r="AT514" s="211"/>
      <c r="AU514" s="211"/>
      <c r="AV514" s="211"/>
      <c r="AW514" s="211"/>
      <c r="AX514" s="211"/>
      <c r="AY514" s="211"/>
      <c r="AZ514" s="211"/>
      <c r="BA514" s="213"/>
      <c r="BB514" s="287"/>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1830" t="s">
        <v>394</v>
      </c>
      <c r="D515" s="1640"/>
      <c r="E515" s="525">
        <v>4.0429448154753544E-5</v>
      </c>
      <c r="F515" s="445"/>
      <c r="G515" s="445"/>
      <c r="H515" s="1831" t="s">
        <v>368</v>
      </c>
      <c r="I515" s="1640"/>
      <c r="J515" s="519">
        <v>3.1008599376448312E-3</v>
      </c>
      <c r="K515" s="445"/>
      <c r="L515" s="445"/>
      <c r="M515" s="1832" t="s">
        <v>366</v>
      </c>
      <c r="N515" s="1640"/>
      <c r="O515" s="526">
        <v>8.1798070383970223E-5</v>
      </c>
      <c r="P515" s="445"/>
      <c r="Q515" s="445"/>
      <c r="AJ515" s="211"/>
      <c r="AK515" s="211"/>
      <c r="AL515" s="211"/>
      <c r="AM515" s="211"/>
      <c r="AN515" s="211"/>
      <c r="AO515" s="211"/>
      <c r="AP515" s="211"/>
      <c r="AQ515" s="211"/>
      <c r="AR515" s="211"/>
      <c r="AS515" s="211"/>
      <c r="AT515" s="211"/>
      <c r="AU515" s="211"/>
      <c r="AV515" s="211"/>
      <c r="AW515" s="211"/>
      <c r="AX515" s="211"/>
      <c r="AY515" s="211"/>
      <c r="AZ515" s="211"/>
      <c r="BA515" s="213"/>
      <c r="BB515" s="287"/>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1830" t="s">
        <v>366</v>
      </c>
      <c r="D516" s="1640"/>
      <c r="E516" s="518">
        <v>2.0631769686051395E-4</v>
      </c>
      <c r="F516" s="445"/>
      <c r="G516" s="445"/>
      <c r="H516" s="1831" t="s">
        <v>353</v>
      </c>
      <c r="I516" s="1640"/>
      <c r="J516" s="519">
        <v>6.2154866445520741E-3</v>
      </c>
      <c r="K516" s="445"/>
      <c r="L516" s="445"/>
      <c r="M516" s="1832" t="s">
        <v>384</v>
      </c>
      <c r="N516" s="1640"/>
      <c r="O516" s="526">
        <v>4.5959759672913285E-5</v>
      </c>
      <c r="P516" s="445"/>
      <c r="Q516" s="445"/>
      <c r="AJ516" s="211"/>
      <c r="AK516" s="211"/>
      <c r="AL516" s="211"/>
      <c r="AM516" s="211"/>
      <c r="AN516" s="211"/>
      <c r="AO516" s="211"/>
      <c r="AP516" s="211"/>
      <c r="AQ516" s="211"/>
      <c r="AR516" s="211"/>
      <c r="AS516" s="211"/>
      <c r="AT516" s="211"/>
      <c r="AU516" s="211"/>
      <c r="AV516" s="211"/>
      <c r="AW516" s="211"/>
      <c r="AX516" s="211"/>
      <c r="AY516" s="211"/>
      <c r="AZ516" s="211"/>
      <c r="BA516" s="213"/>
      <c r="BB516" s="287"/>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1830" t="s">
        <v>384</v>
      </c>
      <c r="D517" s="1640"/>
      <c r="E517" s="525">
        <v>4.8326383751694495E-5</v>
      </c>
      <c r="F517" s="445"/>
      <c r="G517" s="445"/>
      <c r="H517" s="1831" t="s">
        <v>360</v>
      </c>
      <c r="I517" s="1640"/>
      <c r="J517" s="519">
        <v>4.3683259169926183E-3</v>
      </c>
      <c r="K517" s="445"/>
      <c r="L517" s="445"/>
      <c r="M517" s="1832" t="s">
        <v>330</v>
      </c>
      <c r="N517" s="1640"/>
      <c r="O517" s="520">
        <v>3.9988471372579319E-2</v>
      </c>
      <c r="P517" s="445"/>
      <c r="Q517" s="445"/>
      <c r="AJ517" s="211"/>
      <c r="AK517" s="211"/>
      <c r="AL517" s="211"/>
      <c r="AM517" s="211"/>
      <c r="AN517" s="211"/>
      <c r="AO517" s="211"/>
      <c r="AP517" s="211"/>
      <c r="AQ517" s="211"/>
      <c r="AR517" s="211"/>
      <c r="AS517" s="211"/>
      <c r="AT517" s="211"/>
      <c r="AU517" s="211"/>
      <c r="AV517" s="211"/>
      <c r="AW517" s="211"/>
      <c r="AX517" s="211"/>
      <c r="AY517" s="211"/>
      <c r="AZ517" s="211"/>
      <c r="BA517" s="213"/>
      <c r="BB517" s="287"/>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1830" t="s">
        <v>330</v>
      </c>
      <c r="D518" s="1640"/>
      <c r="E518" s="518">
        <v>3.837196306654854E-2</v>
      </c>
      <c r="F518" s="445"/>
      <c r="G518" s="445"/>
      <c r="H518" s="1831" t="s">
        <v>373</v>
      </c>
      <c r="I518" s="1640"/>
      <c r="J518" s="519">
        <v>3.3338667119043051E-4</v>
      </c>
      <c r="K518" s="445"/>
      <c r="L518" s="445"/>
      <c r="M518" s="1832" t="s">
        <v>304</v>
      </c>
      <c r="N518" s="1640"/>
      <c r="O518" s="520">
        <v>0.10071803607876166</v>
      </c>
      <c r="P518" s="445"/>
      <c r="Q518" s="445"/>
      <c r="AJ518" s="211"/>
      <c r="AK518" s="211"/>
      <c r="AL518" s="211"/>
      <c r="AM518" s="211"/>
      <c r="AN518" s="211"/>
      <c r="AO518" s="211"/>
      <c r="AP518" s="211"/>
      <c r="AQ518" s="211"/>
      <c r="AR518" s="211"/>
      <c r="AS518" s="211"/>
      <c r="AT518" s="211"/>
      <c r="AU518" s="211"/>
      <c r="AV518" s="211"/>
      <c r="AW518" s="211"/>
      <c r="AX518" s="211"/>
      <c r="AY518" s="211"/>
      <c r="AZ518" s="211"/>
      <c r="BA518" s="213"/>
      <c r="BB518" s="287"/>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1830" t="s">
        <v>304</v>
      </c>
      <c r="D519" s="1640"/>
      <c r="E519" s="518">
        <v>0.19652133235765273</v>
      </c>
      <c r="F519" s="445"/>
      <c r="G519" s="445"/>
      <c r="H519" s="1831" t="s">
        <v>386</v>
      </c>
      <c r="I519" s="1640"/>
      <c r="J519" s="519">
        <v>1.2548640710348982E-4</v>
      </c>
      <c r="K519" s="445"/>
      <c r="L519" s="445"/>
      <c r="M519" s="1832" t="s">
        <v>313</v>
      </c>
      <c r="N519" s="1640"/>
      <c r="O519" s="520">
        <v>0.1583077210281954</v>
      </c>
      <c r="P519" s="445"/>
      <c r="Q519" s="445"/>
      <c r="AJ519" s="211"/>
      <c r="AK519" s="211"/>
      <c r="AL519" s="211"/>
      <c r="AM519" s="211"/>
      <c r="AN519" s="211"/>
      <c r="AO519" s="211"/>
      <c r="AP519" s="211"/>
      <c r="AQ519" s="211"/>
      <c r="AR519" s="211"/>
      <c r="AS519" s="211"/>
      <c r="AT519" s="211"/>
      <c r="AU519" s="211"/>
      <c r="AV519" s="211"/>
      <c r="AW519" s="211"/>
      <c r="AX519" s="211"/>
      <c r="AY519" s="211"/>
      <c r="AZ519" s="211"/>
      <c r="BA519" s="213"/>
      <c r="BB519" s="287"/>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1830" t="s">
        <v>313</v>
      </c>
      <c r="D520" s="1640"/>
      <c r="E520" s="518">
        <v>0.13649501890467886</v>
      </c>
      <c r="F520" s="445"/>
      <c r="G520" s="445"/>
      <c r="H520" s="1831" t="s">
        <v>308</v>
      </c>
      <c r="I520" s="1640"/>
      <c r="J520" s="519">
        <v>5.0008723927142968E-4</v>
      </c>
      <c r="K520" s="445"/>
      <c r="L520" s="445"/>
      <c r="M520" s="1832" t="s">
        <v>357</v>
      </c>
      <c r="N520" s="1640"/>
      <c r="O520" s="520">
        <v>3.2873811921593993E-3</v>
      </c>
      <c r="P520" s="445"/>
      <c r="Q520" s="445"/>
      <c r="AJ520" s="211"/>
      <c r="AK520" s="211"/>
      <c r="AL520" s="211"/>
      <c r="AM520" s="211"/>
      <c r="AN520" s="211"/>
      <c r="AO520" s="211"/>
      <c r="AP520" s="211"/>
      <c r="AQ520" s="211"/>
      <c r="AR520" s="211"/>
      <c r="AS520" s="211"/>
      <c r="AT520" s="211"/>
      <c r="AU520" s="211"/>
      <c r="AV520" s="211"/>
      <c r="AW520" s="211"/>
      <c r="AX520" s="211"/>
      <c r="AY520" s="211"/>
      <c r="AZ520" s="211"/>
      <c r="BA520" s="213"/>
      <c r="BB520" s="287"/>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1830" t="s">
        <v>357</v>
      </c>
      <c r="D521" s="1640"/>
      <c r="E521" s="518">
        <v>5.6387043978782811E-3</v>
      </c>
      <c r="F521" s="445"/>
      <c r="G521" s="445"/>
      <c r="H521" s="1831" t="s">
        <v>325</v>
      </c>
      <c r="I521" s="1640"/>
      <c r="J521" s="519">
        <v>2.4139033542924182E-2</v>
      </c>
      <c r="K521" s="445"/>
      <c r="L521" s="445"/>
      <c r="M521" s="1832" t="s">
        <v>346</v>
      </c>
      <c r="N521" s="1640"/>
      <c r="O521" s="520">
        <v>3.3525988238109141E-3</v>
      </c>
      <c r="P521" s="445"/>
      <c r="Q521" s="445"/>
      <c r="AJ521" s="211"/>
      <c r="AK521" s="211"/>
      <c r="AL521" s="211"/>
      <c r="AM521" s="211"/>
      <c r="AN521" s="211"/>
      <c r="AO521" s="211"/>
      <c r="AP521" s="211"/>
      <c r="AQ521" s="211"/>
      <c r="AR521" s="211"/>
      <c r="AS521" s="211"/>
      <c r="AT521" s="211"/>
      <c r="AU521" s="211"/>
      <c r="AV521" s="211"/>
      <c r="AW521" s="211"/>
      <c r="AX521" s="211"/>
      <c r="AY521" s="211"/>
      <c r="AZ521" s="211"/>
      <c r="BA521" s="213"/>
      <c r="BB521" s="287"/>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1830" t="s">
        <v>346</v>
      </c>
      <c r="D522" s="1640"/>
      <c r="E522" s="518">
        <v>1.4177710188602911E-2</v>
      </c>
      <c r="F522" s="445"/>
      <c r="G522" s="445"/>
      <c r="H522" s="1831" t="s">
        <v>361</v>
      </c>
      <c r="I522" s="1640"/>
      <c r="J522" s="519">
        <v>3.552373194129432E-4</v>
      </c>
      <c r="K522" s="445"/>
      <c r="L522" s="445"/>
      <c r="M522" s="1832" t="s">
        <v>376</v>
      </c>
      <c r="N522" s="1640"/>
      <c r="O522" s="520">
        <v>8.7869577303767736E-4</v>
      </c>
      <c r="P522" s="445"/>
      <c r="Q522" s="445"/>
      <c r="AJ522" s="211"/>
      <c r="AK522" s="211"/>
      <c r="AL522" s="211"/>
      <c r="AM522" s="211"/>
      <c r="AN522" s="211"/>
      <c r="AO522" s="211"/>
      <c r="AP522" s="211"/>
      <c r="AQ522" s="211"/>
      <c r="AR522" s="211"/>
      <c r="AS522" s="211"/>
      <c r="AT522" s="211"/>
      <c r="AU522" s="211"/>
      <c r="AV522" s="211"/>
      <c r="AW522" s="211"/>
      <c r="AX522" s="211"/>
      <c r="AY522" s="211"/>
      <c r="AZ522" s="211"/>
      <c r="BA522" s="213"/>
      <c r="BB522" s="287"/>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1830" t="s">
        <v>371</v>
      </c>
      <c r="D523" s="1640"/>
      <c r="E523" s="518">
        <v>1.3792274799162558E-3</v>
      </c>
      <c r="F523" s="445"/>
      <c r="G523" s="445"/>
      <c r="H523" s="1831" t="s">
        <v>369</v>
      </c>
      <c r="I523" s="1640"/>
      <c r="J523" s="519">
        <v>2.4443997637997798E-3</v>
      </c>
      <c r="K523" s="445"/>
      <c r="L523" s="445"/>
      <c r="M523" s="1832" t="s">
        <v>302</v>
      </c>
      <c r="N523" s="1640"/>
      <c r="O523" s="520">
        <v>0.38065946617683888</v>
      </c>
      <c r="P523" s="445"/>
      <c r="Q523" s="445"/>
      <c r="AJ523" s="211"/>
      <c r="AK523" s="211"/>
      <c r="AL523" s="211"/>
      <c r="AM523" s="211"/>
      <c r="AN523" s="211"/>
      <c r="AO523" s="211"/>
      <c r="AP523" s="211"/>
      <c r="AQ523" s="211"/>
      <c r="AR523" s="211"/>
      <c r="AS523" s="211"/>
      <c r="AT523" s="211"/>
      <c r="AU523" s="211"/>
      <c r="AV523" s="211"/>
      <c r="AW523" s="211"/>
      <c r="AX523" s="211"/>
      <c r="AY523" s="211"/>
      <c r="AZ523" s="211"/>
      <c r="BA523" s="213"/>
      <c r="BB523" s="287"/>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1830" t="s">
        <v>376</v>
      </c>
      <c r="D524" s="1640"/>
      <c r="E524" s="518">
        <v>1.0876685249846458E-3</v>
      </c>
      <c r="F524" s="445"/>
      <c r="G524" s="445"/>
      <c r="H524" s="1831" t="s">
        <v>310</v>
      </c>
      <c r="I524" s="1640"/>
      <c r="J524" s="519">
        <v>0.22735123305920388</v>
      </c>
      <c r="K524" s="445"/>
      <c r="L524" s="445"/>
      <c r="M524" s="1832" t="s">
        <v>368</v>
      </c>
      <c r="N524" s="1640"/>
      <c r="O524" s="520">
        <v>5.1921378615666465E-4</v>
      </c>
      <c r="P524" s="445"/>
      <c r="Q524" s="445"/>
      <c r="AJ524" s="211"/>
      <c r="AK524" s="211"/>
      <c r="AL524" s="211"/>
      <c r="AM524" s="211"/>
      <c r="AN524" s="211"/>
      <c r="AO524" s="211"/>
      <c r="AP524" s="211"/>
      <c r="AQ524" s="211"/>
      <c r="AR524" s="211"/>
      <c r="AS524" s="211"/>
      <c r="AT524" s="211"/>
      <c r="AU524" s="211"/>
      <c r="AV524" s="211"/>
      <c r="AW524" s="211"/>
      <c r="AX524" s="211"/>
      <c r="AY524" s="211"/>
      <c r="AZ524" s="211"/>
      <c r="BA524" s="213"/>
      <c r="BB524" s="287"/>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1830" t="s">
        <v>302</v>
      </c>
      <c r="D525" s="1640"/>
      <c r="E525" s="518">
        <v>0.37024870268558163</v>
      </c>
      <c r="F525" s="445"/>
      <c r="G525" s="445"/>
      <c r="H525" s="1831" t="s">
        <v>338</v>
      </c>
      <c r="I525" s="1640"/>
      <c r="J525" s="519">
        <v>2.8380235004008939E-2</v>
      </c>
      <c r="K525" s="445"/>
      <c r="L525" s="445"/>
      <c r="M525" s="1832" t="s">
        <v>353</v>
      </c>
      <c r="N525" s="1640"/>
      <c r="O525" s="526">
        <v>8.2843503788631776E-5</v>
      </c>
      <c r="P525" s="445"/>
      <c r="Q525" s="445"/>
      <c r="AJ525" s="211"/>
      <c r="AK525" s="211"/>
      <c r="AL525" s="211"/>
      <c r="AM525" s="211"/>
      <c r="AN525" s="211"/>
      <c r="AO525" s="211"/>
      <c r="AP525" s="211"/>
      <c r="AQ525" s="211"/>
      <c r="AR525" s="211"/>
      <c r="AS525" s="211"/>
      <c r="AT525" s="211"/>
      <c r="AU525" s="211"/>
      <c r="AV525" s="211"/>
      <c r="AW525" s="211"/>
      <c r="AX525" s="211"/>
      <c r="AY525" s="211"/>
      <c r="AZ525" s="211"/>
      <c r="BA525" s="213"/>
      <c r="BB525" s="287"/>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1830" t="s">
        <v>368</v>
      </c>
      <c r="D526" s="1640"/>
      <c r="E526" s="518">
        <v>4.4335384158894931E-4</v>
      </c>
      <c r="F526" s="445"/>
      <c r="G526" s="445"/>
      <c r="H526" s="1831" t="s">
        <v>305</v>
      </c>
      <c r="I526" s="1640"/>
      <c r="J526" s="519">
        <v>0.17576070103438754</v>
      </c>
      <c r="K526" s="445"/>
      <c r="L526" s="445"/>
      <c r="M526" s="1832" t="s">
        <v>360</v>
      </c>
      <c r="N526" s="1640"/>
      <c r="O526" s="526">
        <v>8.0031088242399112E-5</v>
      </c>
      <c r="P526" s="445"/>
      <c r="Q526" s="445"/>
      <c r="AJ526" s="211"/>
      <c r="AK526" s="211"/>
      <c r="AL526" s="211"/>
      <c r="AM526" s="211"/>
      <c r="AN526" s="211"/>
      <c r="AO526" s="211"/>
      <c r="AP526" s="211"/>
      <c r="AQ526" s="211"/>
      <c r="AR526" s="211"/>
      <c r="AS526" s="211"/>
      <c r="AT526" s="211"/>
      <c r="AU526" s="211"/>
      <c r="AV526" s="211"/>
      <c r="AW526" s="211"/>
      <c r="AX526" s="211"/>
      <c r="AY526" s="211"/>
      <c r="AZ526" s="211"/>
      <c r="BA526" s="213"/>
      <c r="BB526" s="287"/>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1830" t="s">
        <v>353</v>
      </c>
      <c r="D527" s="1640"/>
      <c r="E527" s="525">
        <v>3.4875509233481142E-7</v>
      </c>
      <c r="F527" s="445"/>
      <c r="G527" s="445"/>
      <c r="H527" s="1831" t="s">
        <v>322</v>
      </c>
      <c r="I527" s="1640"/>
      <c r="J527" s="519">
        <v>3.074181890606946E-2</v>
      </c>
      <c r="K527" s="445"/>
      <c r="L527" s="445"/>
      <c r="M527" s="1832" t="s">
        <v>373</v>
      </c>
      <c r="N527" s="1640"/>
      <c r="O527" s="520">
        <v>1.4490267242575792E-3</v>
      </c>
      <c r="P527" s="445"/>
      <c r="Q527" s="445"/>
      <c r="AJ527" s="211"/>
      <c r="AK527" s="211"/>
      <c r="AL527" s="211"/>
      <c r="AM527" s="211"/>
      <c r="AN527" s="211"/>
      <c r="AO527" s="211"/>
      <c r="AP527" s="211"/>
      <c r="AQ527" s="211"/>
      <c r="AR527" s="211"/>
      <c r="AS527" s="211"/>
      <c r="AT527" s="211"/>
      <c r="AU527" s="211"/>
      <c r="AV527" s="211"/>
      <c r="AW527" s="211"/>
      <c r="AX527" s="211"/>
      <c r="AY527" s="211"/>
      <c r="AZ527" s="211"/>
      <c r="BA527" s="213"/>
      <c r="BB527" s="287"/>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1830" t="s">
        <v>360</v>
      </c>
      <c r="D528" s="1640"/>
      <c r="E528" s="518">
        <v>2.249328920069088E-4</v>
      </c>
      <c r="F528" s="445"/>
      <c r="G528" s="445"/>
      <c r="H528" s="1831" t="s">
        <v>362</v>
      </c>
      <c r="I528" s="1640"/>
      <c r="J528" s="519">
        <v>3.5510774176582857E-3</v>
      </c>
      <c r="K528" s="445"/>
      <c r="L528" s="445"/>
      <c r="M528" s="1832" t="s">
        <v>386</v>
      </c>
      <c r="N528" s="1640"/>
      <c r="O528" s="526">
        <v>6.9222684072229088E-5</v>
      </c>
      <c r="P528" s="445"/>
      <c r="Q528" s="445"/>
      <c r="AJ528" s="211"/>
      <c r="AK528" s="211"/>
      <c r="AL528" s="211"/>
      <c r="AM528" s="211"/>
      <c r="AN528" s="211"/>
      <c r="AO528" s="211"/>
      <c r="AP528" s="211"/>
      <c r="AQ528" s="211"/>
      <c r="AR528" s="211"/>
      <c r="AS528" s="211"/>
      <c r="AT528" s="211"/>
      <c r="AU528" s="211"/>
      <c r="AV528" s="211"/>
      <c r="AW528" s="211"/>
      <c r="AX528" s="211"/>
      <c r="AY528" s="211"/>
      <c r="AZ528" s="211"/>
      <c r="BA528" s="213"/>
      <c r="BB528" s="287"/>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1830" t="s">
        <v>373</v>
      </c>
      <c r="D529" s="1640"/>
      <c r="E529" s="518">
        <v>2.8431401627619923E-3</v>
      </c>
      <c r="F529" s="445"/>
      <c r="G529" s="445"/>
      <c r="H529" s="1831" t="s">
        <v>370</v>
      </c>
      <c r="I529" s="1640"/>
      <c r="J529" s="519">
        <v>1.7239742405131013E-3</v>
      </c>
      <c r="K529" s="445"/>
      <c r="L529" s="445"/>
      <c r="M529" s="1832" t="s">
        <v>308</v>
      </c>
      <c r="N529" s="1640"/>
      <c r="O529" s="520">
        <v>0.22579651779012083</v>
      </c>
      <c r="P529" s="445"/>
      <c r="Q529" s="445"/>
      <c r="AJ529" s="211"/>
      <c r="AK529" s="211"/>
      <c r="AL529" s="211"/>
      <c r="AM529" s="211"/>
      <c r="AN529" s="211"/>
      <c r="AO529" s="211"/>
      <c r="AP529" s="211"/>
      <c r="AQ529" s="211"/>
      <c r="AR529" s="211"/>
      <c r="AS529" s="211"/>
      <c r="AT529" s="211"/>
      <c r="AU529" s="211"/>
      <c r="AV529" s="211"/>
      <c r="AW529" s="211"/>
      <c r="AX529" s="211"/>
      <c r="AY529" s="211"/>
      <c r="AZ529" s="211"/>
      <c r="BA529" s="213"/>
      <c r="BB529" s="287"/>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1830" t="s">
        <v>386</v>
      </c>
      <c r="D530" s="1640"/>
      <c r="E530" s="518">
        <v>2.4339352922070817E-4</v>
      </c>
      <c r="F530" s="445"/>
      <c r="G530" s="445"/>
      <c r="H530" s="1831" t="s">
        <v>348</v>
      </c>
      <c r="I530" s="1640"/>
      <c r="J530" s="519">
        <v>5.5175201488102017E-3</v>
      </c>
      <c r="K530" s="445"/>
      <c r="L530" s="445"/>
      <c r="M530" s="1832" t="s">
        <v>325</v>
      </c>
      <c r="N530" s="1640"/>
      <c r="O530" s="520">
        <v>4.9945060118305504E-2</v>
      </c>
      <c r="P530" s="445"/>
      <c r="Q530" s="445"/>
      <c r="AJ530" s="211"/>
      <c r="AK530" s="211"/>
      <c r="AL530" s="211"/>
      <c r="AM530" s="211"/>
      <c r="AN530" s="211"/>
      <c r="AO530" s="211"/>
      <c r="AP530" s="211"/>
      <c r="AQ530" s="211"/>
      <c r="AR530" s="211"/>
      <c r="AS530" s="211"/>
      <c r="AT530" s="211"/>
      <c r="AU530" s="211"/>
      <c r="AV530" s="211"/>
      <c r="AW530" s="211"/>
      <c r="AX530" s="211"/>
      <c r="AY530" s="211"/>
      <c r="AZ530" s="211"/>
      <c r="BA530" s="213"/>
      <c r="BB530" s="287"/>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1830" t="s">
        <v>308</v>
      </c>
      <c r="D531" s="1640"/>
      <c r="E531" s="518">
        <v>4.7321989963577983E-2</v>
      </c>
      <c r="F531" s="445"/>
      <c r="G531" s="445"/>
      <c r="H531" s="1831" t="s">
        <v>374</v>
      </c>
      <c r="I531" s="1640"/>
      <c r="J531" s="519">
        <v>1.5242251297735117E-3</v>
      </c>
      <c r="K531" s="445"/>
      <c r="L531" s="445"/>
      <c r="M531" s="1832" t="s">
        <v>361</v>
      </c>
      <c r="N531" s="1640"/>
      <c r="O531" s="520">
        <v>3.8174597063130125E-3</v>
      </c>
      <c r="P531" s="445"/>
      <c r="Q531" s="445"/>
      <c r="AJ531" s="211"/>
      <c r="AK531" s="211"/>
      <c r="AL531" s="211"/>
      <c r="AM531" s="211"/>
      <c r="AN531" s="211"/>
      <c r="AO531" s="211"/>
      <c r="AP531" s="211"/>
      <c r="AQ531" s="211"/>
      <c r="AR531" s="211"/>
      <c r="AS531" s="211"/>
      <c r="AT531" s="211"/>
      <c r="AU531" s="211"/>
      <c r="AV531" s="211"/>
      <c r="AW531" s="211"/>
      <c r="AX531" s="211"/>
      <c r="AY531" s="211"/>
      <c r="AZ531" s="211"/>
      <c r="BA531" s="213"/>
      <c r="BB531" s="287"/>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1830" t="s">
        <v>325</v>
      </c>
      <c r="D532" s="1640"/>
      <c r="E532" s="518">
        <v>0.10922663999234999</v>
      </c>
      <c r="F532" s="445"/>
      <c r="G532" s="445"/>
      <c r="H532" s="1831" t="s">
        <v>378</v>
      </c>
      <c r="I532" s="1640"/>
      <c r="J532" s="519">
        <v>1.0369598538516047E-3</v>
      </c>
      <c r="K532" s="445"/>
      <c r="L532" s="445"/>
      <c r="M532" s="1832" t="s">
        <v>369</v>
      </c>
      <c r="N532" s="1640"/>
      <c r="O532" s="520">
        <v>2.9464262581990752E-4</v>
      </c>
      <c r="P532" s="445"/>
      <c r="Q532" s="445"/>
      <c r="AJ532" s="211"/>
      <c r="AK532" s="211"/>
      <c r="AL532" s="211"/>
      <c r="AM532" s="211"/>
      <c r="AN532" s="211"/>
      <c r="AO532" s="211"/>
      <c r="AP532" s="211"/>
      <c r="AQ532" s="211"/>
      <c r="AR532" s="211"/>
      <c r="AS532" s="211"/>
      <c r="AT532" s="211"/>
      <c r="AU532" s="211"/>
      <c r="AV532" s="211"/>
      <c r="AW532" s="211"/>
      <c r="AX532" s="211"/>
      <c r="AY532" s="211"/>
      <c r="AZ532" s="211"/>
      <c r="BA532" s="213"/>
      <c r="BB532" s="287"/>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1830" t="s">
        <v>361</v>
      </c>
      <c r="D533" s="1640"/>
      <c r="E533" s="518">
        <v>6.7295478236841242E-3</v>
      </c>
      <c r="F533" s="445"/>
      <c r="G533" s="445"/>
      <c r="H533" s="1831" t="s">
        <v>343</v>
      </c>
      <c r="I533" s="1640"/>
      <c r="J533" s="519">
        <v>2.1229324154534775E-2</v>
      </c>
      <c r="K533" s="445"/>
      <c r="L533" s="445"/>
      <c r="M533" s="1832" t="s">
        <v>310</v>
      </c>
      <c r="N533" s="1640"/>
      <c r="O533" s="520">
        <v>6.4695280098080066E-2</v>
      </c>
      <c r="P533" s="445"/>
      <c r="Q533" s="445"/>
      <c r="AJ533" s="211"/>
      <c r="AK533" s="211"/>
      <c r="AL533" s="211"/>
      <c r="AM533" s="211"/>
      <c r="AN533" s="211"/>
      <c r="AO533" s="211"/>
      <c r="AP533" s="211"/>
      <c r="AQ533" s="211"/>
      <c r="AR533" s="211"/>
      <c r="AS533" s="211"/>
      <c r="AT533" s="211"/>
      <c r="AU533" s="211"/>
      <c r="AV533" s="211"/>
      <c r="AW533" s="211"/>
      <c r="AX533" s="211"/>
      <c r="AY533" s="211"/>
      <c r="AZ533" s="211"/>
      <c r="BA533" s="213"/>
      <c r="BB533" s="287"/>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1830" t="s">
        <v>369</v>
      </c>
      <c r="D534" s="1640"/>
      <c r="E534" s="518">
        <v>1.5736962038086643E-3</v>
      </c>
      <c r="F534" s="445"/>
      <c r="G534" s="445"/>
      <c r="H534" s="1831" t="s">
        <v>332</v>
      </c>
      <c r="I534" s="1640"/>
      <c r="J534" s="519">
        <v>1.5418399656204692E-2</v>
      </c>
      <c r="K534" s="445"/>
      <c r="L534" s="445"/>
      <c r="M534" s="1832" t="s">
        <v>338</v>
      </c>
      <c r="N534" s="1640"/>
      <c r="O534" s="520">
        <v>1.3587993458383803E-2</v>
      </c>
      <c r="P534" s="445"/>
      <c r="Q534" s="445"/>
      <c r="AJ534" s="211"/>
      <c r="AK534" s="211"/>
      <c r="AL534" s="211"/>
      <c r="AM534" s="211"/>
      <c r="AN534" s="211"/>
      <c r="AO534" s="211"/>
      <c r="AP534" s="211"/>
      <c r="AQ534" s="211"/>
      <c r="AR534" s="211"/>
      <c r="AS534" s="211"/>
      <c r="AT534" s="211"/>
      <c r="AU534" s="211"/>
      <c r="AV534" s="211"/>
      <c r="AW534" s="211"/>
      <c r="AX534" s="211"/>
      <c r="AY534" s="211"/>
      <c r="AZ534" s="211"/>
      <c r="BA534" s="213"/>
      <c r="BB534" s="287"/>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1830" t="s">
        <v>310</v>
      </c>
      <c r="D535" s="1640"/>
      <c r="E535" s="518">
        <v>0.15224239652074453</v>
      </c>
      <c r="F535" s="445"/>
      <c r="G535" s="445"/>
      <c r="H535" s="1831" t="s">
        <v>335</v>
      </c>
      <c r="I535" s="1640"/>
      <c r="J535" s="519">
        <v>3.1229624800027559E-2</v>
      </c>
      <c r="K535" s="445"/>
      <c r="L535" s="445"/>
      <c r="M535" s="1832" t="s">
        <v>305</v>
      </c>
      <c r="N535" s="1640"/>
      <c r="O535" s="520">
        <v>0.30603362429038256</v>
      </c>
      <c r="P535" s="445"/>
      <c r="Q535" s="445"/>
      <c r="AJ535" s="211"/>
      <c r="AK535" s="211"/>
      <c r="AL535" s="211"/>
      <c r="AM535" s="211"/>
      <c r="AN535" s="211"/>
      <c r="AO535" s="211"/>
      <c r="AP535" s="211"/>
      <c r="AQ535" s="211"/>
      <c r="AR535" s="211"/>
      <c r="AS535" s="211"/>
      <c r="AT535" s="211"/>
      <c r="AU535" s="211"/>
      <c r="AV535" s="211"/>
      <c r="AW535" s="211"/>
      <c r="AX535" s="211"/>
      <c r="AY535" s="211"/>
      <c r="AZ535" s="211"/>
      <c r="BA535" s="213"/>
      <c r="BB535" s="287"/>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1830" t="s">
        <v>338</v>
      </c>
      <c r="D536" s="1640"/>
      <c r="E536" s="518">
        <v>2.6299259649569456E-2</v>
      </c>
      <c r="F536" s="445"/>
      <c r="G536" s="445"/>
      <c r="H536" s="1831" t="s">
        <v>311</v>
      </c>
      <c r="I536" s="1640"/>
      <c r="J536" s="519">
        <v>0.18724382443841955</v>
      </c>
      <c r="K536" s="445"/>
      <c r="L536" s="445"/>
      <c r="M536" s="1832" t="s">
        <v>322</v>
      </c>
      <c r="N536" s="1640"/>
      <c r="O536" s="520">
        <v>7.910615115972075E-2</v>
      </c>
      <c r="P536" s="445"/>
      <c r="Q536" s="445"/>
      <c r="AJ536" s="211"/>
      <c r="AK536" s="211"/>
      <c r="AL536" s="211"/>
      <c r="AM536" s="211"/>
      <c r="AN536" s="211"/>
      <c r="AO536" s="211"/>
      <c r="AP536" s="211"/>
      <c r="AQ536" s="211"/>
      <c r="AR536" s="211"/>
      <c r="AS536" s="211"/>
      <c r="AT536" s="211"/>
      <c r="AU536" s="211"/>
      <c r="AV536" s="211"/>
      <c r="AW536" s="211"/>
      <c r="AX536" s="211"/>
      <c r="AY536" s="211"/>
      <c r="AZ536" s="211"/>
      <c r="BA536" s="213"/>
      <c r="BB536" s="287"/>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1830" t="s">
        <v>305</v>
      </c>
      <c r="D537" s="1640"/>
      <c r="E537" s="518">
        <v>0.28840167759537183</v>
      </c>
      <c r="F537" s="445"/>
      <c r="G537" s="445"/>
      <c r="H537" s="1831" t="s">
        <v>385</v>
      </c>
      <c r="I537" s="1640"/>
      <c r="J537" s="522">
        <v>8.6112009823583507E-5</v>
      </c>
      <c r="K537" s="445"/>
      <c r="L537" s="445"/>
      <c r="M537" s="1832" t="s">
        <v>362</v>
      </c>
      <c r="N537" s="1640"/>
      <c r="O537" s="520">
        <v>6.8687570426259224E-4</v>
      </c>
      <c r="P537" s="445"/>
      <c r="Q537" s="445"/>
      <c r="AJ537" s="211"/>
      <c r="AK537" s="211"/>
      <c r="AL537" s="211"/>
      <c r="AM537" s="211"/>
      <c r="AN537" s="211"/>
      <c r="AO537" s="211"/>
      <c r="AP537" s="211"/>
      <c r="AQ537" s="211"/>
      <c r="AR537" s="211"/>
      <c r="AS537" s="211"/>
      <c r="AT537" s="211"/>
      <c r="AU537" s="211"/>
      <c r="AV537" s="211"/>
      <c r="AW537" s="211"/>
      <c r="AX537" s="211"/>
      <c r="AY537" s="211"/>
      <c r="AZ537" s="211"/>
      <c r="BA537" s="213"/>
      <c r="BB537" s="287"/>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1830" t="s">
        <v>322</v>
      </c>
      <c r="D538" s="1640"/>
      <c r="E538" s="518">
        <v>4.5508241693038428E-3</v>
      </c>
      <c r="F538" s="445"/>
      <c r="G538" s="445"/>
      <c r="H538" s="1831" t="s">
        <v>351</v>
      </c>
      <c r="I538" s="1640"/>
      <c r="J538" s="519">
        <v>8.794826161506444E-4</v>
      </c>
      <c r="K538" s="445"/>
      <c r="L538" s="445"/>
      <c r="M538" s="1832" t="s">
        <v>370</v>
      </c>
      <c r="N538" s="1640"/>
      <c r="O538" s="520">
        <v>1.7019409224968548E-3</v>
      </c>
      <c r="P538" s="445"/>
      <c r="Q538" s="445"/>
      <c r="AJ538" s="211"/>
      <c r="AK538" s="211"/>
      <c r="AL538" s="211"/>
      <c r="AM538" s="211"/>
      <c r="AN538" s="211"/>
      <c r="AO538" s="211"/>
      <c r="AP538" s="211"/>
      <c r="AQ538" s="211"/>
      <c r="AR538" s="211"/>
      <c r="AS538" s="211"/>
      <c r="AT538" s="211"/>
      <c r="AU538" s="211"/>
      <c r="AV538" s="211"/>
      <c r="AW538" s="211"/>
      <c r="AX538" s="211"/>
      <c r="AY538" s="211"/>
      <c r="AZ538" s="211"/>
      <c r="BA538" s="213"/>
      <c r="BB538" s="287"/>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1830" t="s">
        <v>362</v>
      </c>
      <c r="D539" s="1640"/>
      <c r="E539" s="518">
        <v>2.7571164504708778E-4</v>
      </c>
      <c r="F539" s="445"/>
      <c r="G539" s="445"/>
      <c r="H539" s="1831" t="s">
        <v>297</v>
      </c>
      <c r="I539" s="1640"/>
      <c r="J539" s="519">
        <v>0.49429285339512818</v>
      </c>
      <c r="K539" s="445"/>
      <c r="L539" s="445"/>
      <c r="M539" s="1832" t="s">
        <v>348</v>
      </c>
      <c r="N539" s="1640"/>
      <c r="O539" s="520">
        <v>9.4690015156311969E-3</v>
      </c>
      <c r="P539" s="445"/>
      <c r="Q539" s="445"/>
      <c r="AJ539" s="211"/>
      <c r="AK539" s="211"/>
      <c r="AL539" s="211"/>
      <c r="AM539" s="211"/>
      <c r="AN539" s="211"/>
      <c r="AO539" s="211"/>
      <c r="AP539" s="211"/>
      <c r="AQ539" s="211"/>
      <c r="AR539" s="211"/>
      <c r="AS539" s="211"/>
      <c r="AT539" s="211"/>
      <c r="AU539" s="211"/>
      <c r="AV539" s="211"/>
      <c r="AW539" s="211"/>
      <c r="AX539" s="211"/>
      <c r="AY539" s="211"/>
      <c r="AZ539" s="211"/>
      <c r="BA539" s="213"/>
      <c r="BB539" s="287"/>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1830" t="s">
        <v>370</v>
      </c>
      <c r="D540" s="1640"/>
      <c r="E540" s="525">
        <v>2.0563772582178308E-6</v>
      </c>
      <c r="F540" s="445"/>
      <c r="G540" s="445"/>
      <c r="H540" s="1831" t="s">
        <v>358</v>
      </c>
      <c r="I540" s="1640"/>
      <c r="J540" s="519">
        <v>4.4758420270507139E-3</v>
      </c>
      <c r="K540" s="445"/>
      <c r="L540" s="445"/>
      <c r="M540" s="1832" t="s">
        <v>374</v>
      </c>
      <c r="N540" s="1640"/>
      <c r="O540" s="520">
        <v>3.9134110712228182E-4</v>
      </c>
      <c r="P540" s="445"/>
      <c r="Q540" s="445"/>
      <c r="AJ540" s="211"/>
      <c r="AK540" s="211"/>
      <c r="AL540" s="211"/>
      <c r="AM540" s="211"/>
      <c r="AN540" s="211"/>
      <c r="AO540" s="211"/>
      <c r="AP540" s="211"/>
      <c r="AQ540" s="211"/>
      <c r="AR540" s="211"/>
      <c r="AS540" s="211"/>
      <c r="AT540" s="211"/>
      <c r="AU540" s="211"/>
      <c r="AV540" s="211"/>
      <c r="AW540" s="211"/>
      <c r="AX540" s="211"/>
      <c r="AY540" s="211"/>
      <c r="AZ540" s="211"/>
      <c r="BA540" s="213"/>
      <c r="BB540" s="287"/>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1830" t="s">
        <v>348</v>
      </c>
      <c r="D541" s="1640"/>
      <c r="E541" s="518">
        <v>3.9968444005234367E-3</v>
      </c>
      <c r="F541" s="445"/>
      <c r="G541" s="445"/>
      <c r="H541" s="1831" t="s">
        <v>321</v>
      </c>
      <c r="I541" s="1640"/>
      <c r="J541" s="519">
        <v>0.12376803722489446</v>
      </c>
      <c r="K541" s="445"/>
      <c r="L541" s="445"/>
      <c r="M541" s="1832" t="s">
        <v>379</v>
      </c>
      <c r="N541" s="1640"/>
      <c r="O541" s="520">
        <v>5.1832947649429432E-4</v>
      </c>
      <c r="P541" s="445"/>
      <c r="Q541" s="445"/>
      <c r="AJ541" s="211"/>
      <c r="AK541" s="211"/>
      <c r="AL541" s="211"/>
      <c r="AM541" s="211"/>
      <c r="AN541" s="211"/>
      <c r="AO541" s="211"/>
      <c r="AP541" s="211"/>
      <c r="AQ541" s="211"/>
      <c r="AR541" s="211"/>
      <c r="AS541" s="211"/>
      <c r="AT541" s="211"/>
      <c r="AU541" s="211"/>
      <c r="AV541" s="211"/>
      <c r="AW541" s="211"/>
      <c r="AX541" s="211"/>
      <c r="AY541" s="211"/>
      <c r="AZ541" s="211"/>
      <c r="BA541" s="213"/>
      <c r="BB541" s="287"/>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1830" t="s">
        <v>374</v>
      </c>
      <c r="D542" s="1640"/>
      <c r="E542" s="518">
        <v>6.7877217053205908E-4</v>
      </c>
      <c r="F542" s="445"/>
      <c r="G542" s="445"/>
      <c r="H542" s="1831" t="s">
        <v>300</v>
      </c>
      <c r="I542" s="1640"/>
      <c r="J542" s="519">
        <v>0.23977312595949743</v>
      </c>
      <c r="K542" s="445"/>
      <c r="L542" s="445"/>
      <c r="M542" s="1832" t="s">
        <v>378</v>
      </c>
      <c r="N542" s="1640"/>
      <c r="O542" s="520">
        <v>2.2965417467917326E-4</v>
      </c>
      <c r="P542" s="445"/>
      <c r="Q542" s="445"/>
      <c r="AJ542" s="211"/>
      <c r="AK542" s="211"/>
      <c r="AL542" s="211"/>
      <c r="AM542" s="211"/>
      <c r="AN542" s="211"/>
      <c r="AO542" s="211"/>
      <c r="AP542" s="211"/>
      <c r="AQ542" s="211"/>
      <c r="AR542" s="211"/>
      <c r="AS542" s="211"/>
      <c r="AT542" s="211"/>
      <c r="AU542" s="211"/>
      <c r="AV542" s="211"/>
      <c r="AW542" s="211"/>
      <c r="AX542" s="211"/>
      <c r="AY542" s="211"/>
      <c r="AZ542" s="211"/>
      <c r="BA542" s="213"/>
      <c r="BB542" s="287"/>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1830" t="s">
        <v>379</v>
      </c>
      <c r="D543" s="1640"/>
      <c r="E543" s="518">
        <v>1.0828960300041205E-4</v>
      </c>
      <c r="F543" s="445"/>
      <c r="G543" s="445"/>
      <c r="H543" s="1831" t="s">
        <v>367</v>
      </c>
      <c r="I543" s="1640"/>
      <c r="J543" s="522">
        <v>3.1533275069646834E-5</v>
      </c>
      <c r="K543" s="445"/>
      <c r="L543" s="445"/>
      <c r="M543" s="1832" t="s">
        <v>343</v>
      </c>
      <c r="N543" s="1640"/>
      <c r="O543" s="520">
        <v>1.5390463472963688E-3</v>
      </c>
      <c r="P543" s="445"/>
      <c r="Q543" s="445"/>
      <c r="AJ543" s="211"/>
      <c r="AK543" s="211"/>
      <c r="AL543" s="211"/>
      <c r="AM543" s="211"/>
      <c r="AN543" s="211"/>
      <c r="AO543" s="211"/>
      <c r="AP543" s="211"/>
      <c r="AQ543" s="211"/>
      <c r="AR543" s="211"/>
      <c r="AS543" s="211"/>
      <c r="AT543" s="211"/>
      <c r="AU543" s="211"/>
      <c r="AV543" s="211"/>
      <c r="AW543" s="211"/>
      <c r="AX543" s="211"/>
      <c r="AY543" s="211"/>
      <c r="AZ543" s="211"/>
      <c r="BA543" s="213"/>
      <c r="BB543" s="287"/>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1830" t="s">
        <v>378</v>
      </c>
      <c r="D544" s="1640"/>
      <c r="E544" s="518">
        <v>1.0709620345442129E-4</v>
      </c>
      <c r="F544" s="445"/>
      <c r="G544" s="445"/>
      <c r="H544" s="1831" t="s">
        <v>389</v>
      </c>
      <c r="I544" s="1640"/>
      <c r="J544" s="519">
        <v>1.0257571009663279E-4</v>
      </c>
      <c r="K544" s="445"/>
      <c r="L544" s="445"/>
      <c r="M544" s="1832" t="s">
        <v>332</v>
      </c>
      <c r="N544" s="1640"/>
      <c r="O544" s="520">
        <v>3.8839837549285945E-2</v>
      </c>
      <c r="P544" s="445"/>
      <c r="Q544" s="445"/>
      <c r="AJ544" s="211"/>
      <c r="AK544" s="211"/>
      <c r="AL544" s="211"/>
      <c r="AM544" s="211"/>
      <c r="AN544" s="211"/>
      <c r="AO544" s="211"/>
      <c r="AP544" s="211"/>
      <c r="AQ544" s="211"/>
      <c r="AR544" s="211"/>
      <c r="AS544" s="211"/>
      <c r="AT544" s="211"/>
      <c r="AU544" s="211"/>
      <c r="AV544" s="211"/>
      <c r="AW544" s="211"/>
      <c r="AX544" s="211"/>
      <c r="AY544" s="211"/>
      <c r="AZ544" s="211"/>
      <c r="BA544" s="213"/>
      <c r="BB544" s="287"/>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1830" t="s">
        <v>343</v>
      </c>
      <c r="D545" s="1640"/>
      <c r="E545" s="518">
        <v>1.8416702939409203E-2</v>
      </c>
      <c r="F545" s="445"/>
      <c r="G545" s="445"/>
      <c r="H545" s="1831" t="s">
        <v>298</v>
      </c>
      <c r="I545" s="1640"/>
      <c r="J545" s="519">
        <v>0.41541844712059933</v>
      </c>
      <c r="K545" s="445"/>
      <c r="L545" s="445"/>
      <c r="M545" s="1832" t="s">
        <v>335</v>
      </c>
      <c r="N545" s="1640"/>
      <c r="O545" s="520">
        <v>1.0250758262469042E-2</v>
      </c>
      <c r="P545" s="445"/>
      <c r="Q545" s="445"/>
      <c r="AJ545" s="211"/>
      <c r="AK545" s="211"/>
      <c r="AL545" s="211"/>
      <c r="AM545" s="211"/>
      <c r="AN545" s="211"/>
      <c r="AO545" s="211"/>
      <c r="AP545" s="211"/>
      <c r="AQ545" s="211"/>
      <c r="AR545" s="211"/>
      <c r="AS545" s="211"/>
      <c r="AT545" s="211"/>
      <c r="AU545" s="211"/>
      <c r="AV545" s="211"/>
      <c r="AW545" s="211"/>
      <c r="AX545" s="211"/>
      <c r="AY545" s="211"/>
      <c r="AZ545" s="211"/>
      <c r="BA545" s="213"/>
      <c r="BB545" s="287"/>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1830" t="s">
        <v>332</v>
      </c>
      <c r="D546" s="1640"/>
      <c r="E546" s="518">
        <v>6.1253181314861634E-2</v>
      </c>
      <c r="F546" s="445"/>
      <c r="G546" s="445"/>
      <c r="H546" s="1831" t="s">
        <v>324</v>
      </c>
      <c r="I546" s="1640"/>
      <c r="J546" s="519">
        <v>8.5584344067970428E-2</v>
      </c>
      <c r="K546" s="445"/>
      <c r="L546" s="445"/>
      <c r="M546" s="1832" t="s">
        <v>311</v>
      </c>
      <c r="N546" s="1640"/>
      <c r="O546" s="520">
        <v>0.18237443874368858</v>
      </c>
      <c r="P546" s="445"/>
      <c r="Q546" s="445"/>
      <c r="AJ546" s="211"/>
      <c r="AK546" s="211"/>
      <c r="AL546" s="211"/>
      <c r="AM546" s="211"/>
      <c r="AN546" s="211"/>
      <c r="AO546" s="211"/>
      <c r="AP546" s="211"/>
      <c r="AQ546" s="211"/>
      <c r="AR546" s="211"/>
      <c r="AS546" s="211"/>
      <c r="AT546" s="211"/>
      <c r="AU546" s="211"/>
      <c r="AV546" s="211"/>
      <c r="AW546" s="211"/>
      <c r="AX546" s="211"/>
      <c r="AY546" s="211"/>
      <c r="AZ546" s="211"/>
      <c r="BA546" s="213"/>
      <c r="BB546" s="287"/>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1830" t="s">
        <v>335</v>
      </c>
      <c r="D547" s="1640"/>
      <c r="E547" s="518">
        <v>4.31555844681481E-2</v>
      </c>
      <c r="F547" s="445"/>
      <c r="G547" s="445"/>
      <c r="H547" s="1831" t="s">
        <v>294</v>
      </c>
      <c r="I547" s="1640"/>
      <c r="J547" s="519">
        <v>0.44117097087800539</v>
      </c>
      <c r="K547" s="445"/>
      <c r="L547" s="445"/>
      <c r="M547" s="1832" t="s">
        <v>385</v>
      </c>
      <c r="N547" s="1640"/>
      <c r="O547" s="520">
        <v>3.1335325390685918E-4</v>
      </c>
      <c r="P547" s="445"/>
      <c r="Q547" s="445"/>
      <c r="AJ547" s="211"/>
      <c r="AK547" s="211"/>
      <c r="AL547" s="211"/>
      <c r="AM547" s="211"/>
      <c r="AN547" s="211"/>
      <c r="AO547" s="211"/>
      <c r="AP547" s="211"/>
      <c r="AQ547" s="211"/>
      <c r="AR547" s="211"/>
      <c r="AS547" s="211"/>
      <c r="AT547" s="211"/>
      <c r="AU547" s="211"/>
      <c r="AV547" s="211"/>
      <c r="AW547" s="211"/>
      <c r="AX547" s="211"/>
      <c r="AY547" s="211"/>
      <c r="AZ547" s="211"/>
      <c r="BA547" s="213"/>
      <c r="BB547" s="287"/>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1830" t="s">
        <v>311</v>
      </c>
      <c r="D548" s="1640"/>
      <c r="E548" s="518">
        <v>0.20665496824087012</v>
      </c>
      <c r="F548" s="445"/>
      <c r="G548" s="445"/>
      <c r="H548" s="1831" t="s">
        <v>329</v>
      </c>
      <c r="I548" s="1640"/>
      <c r="J548" s="519">
        <v>3.507716125725454E-2</v>
      </c>
      <c r="K548" s="445"/>
      <c r="L548" s="445"/>
      <c r="M548" s="1832" t="s">
        <v>351</v>
      </c>
      <c r="N548" s="1640"/>
      <c r="O548" s="520">
        <v>7.6577877205601039E-3</v>
      </c>
      <c r="P548" s="445"/>
      <c r="Q548" s="445"/>
      <c r="AJ548" s="211"/>
      <c r="AK548" s="211"/>
      <c r="AL548" s="211"/>
      <c r="AM548" s="211"/>
      <c r="AN548" s="211"/>
      <c r="AO548" s="211"/>
      <c r="AP548" s="211"/>
      <c r="AQ548" s="211"/>
      <c r="AR548" s="211"/>
      <c r="AS548" s="211"/>
      <c r="AT548" s="211"/>
      <c r="AU548" s="211"/>
      <c r="AV548" s="211"/>
      <c r="AW548" s="211"/>
      <c r="AX548" s="211"/>
      <c r="AY548" s="211"/>
      <c r="AZ548" s="211"/>
      <c r="BA548" s="213"/>
      <c r="BB548" s="287"/>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1830" t="s">
        <v>385</v>
      </c>
      <c r="D549" s="1640"/>
      <c r="E549" s="525">
        <v>9.3325505279603699E-5</v>
      </c>
      <c r="F549" s="445"/>
      <c r="G549" s="445"/>
      <c r="H549" s="1831" t="s">
        <v>295</v>
      </c>
      <c r="I549" s="1640"/>
      <c r="J549" s="519">
        <v>0.55852994850619808</v>
      </c>
      <c r="K549" s="445"/>
      <c r="L549" s="445"/>
      <c r="M549" s="1832" t="s">
        <v>297</v>
      </c>
      <c r="N549" s="1640"/>
      <c r="O549" s="520">
        <v>0.56521202725066377</v>
      </c>
      <c r="P549" s="445"/>
      <c r="Q549" s="445"/>
      <c r="AJ549" s="211"/>
      <c r="AK549" s="211"/>
      <c r="AL549" s="211"/>
      <c r="AM549" s="211"/>
      <c r="AN549" s="211"/>
      <c r="AO549" s="211"/>
      <c r="AP549" s="211"/>
      <c r="AQ549" s="211"/>
      <c r="AR549" s="211"/>
      <c r="AS549" s="211"/>
      <c r="AT549" s="211"/>
      <c r="AU549" s="211"/>
      <c r="AV549" s="211"/>
      <c r="AW549" s="211"/>
      <c r="AX549" s="211"/>
      <c r="AY549" s="211"/>
      <c r="AZ549" s="211"/>
      <c r="BA549" s="213"/>
      <c r="BB549" s="287"/>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1830" t="s">
        <v>351</v>
      </c>
      <c r="D550" s="1640"/>
      <c r="E550" s="518">
        <v>3.0808342166895441E-3</v>
      </c>
      <c r="F550" s="445"/>
      <c r="G550" s="445"/>
      <c r="H550" s="1831" t="s">
        <v>296</v>
      </c>
      <c r="I550" s="1640"/>
      <c r="J550" s="519">
        <v>0.45820896644338038</v>
      </c>
      <c r="K550" s="445"/>
      <c r="L550" s="445"/>
      <c r="M550" s="1832" t="s">
        <v>395</v>
      </c>
      <c r="N550" s="1640"/>
      <c r="O550" s="526">
        <v>3.1150393205346401E-5</v>
      </c>
      <c r="P550" s="445"/>
      <c r="Q550" s="445"/>
      <c r="AJ550" s="211"/>
      <c r="AK550" s="211"/>
      <c r="AL550" s="211"/>
      <c r="AM550" s="211"/>
      <c r="AN550" s="211"/>
      <c r="AO550" s="211"/>
      <c r="AP550" s="211"/>
      <c r="AQ550" s="211"/>
      <c r="AR550" s="211"/>
      <c r="AS550" s="211"/>
      <c r="AT550" s="211"/>
      <c r="AU550" s="211"/>
      <c r="AV550" s="211"/>
      <c r="AW550" s="211"/>
      <c r="AX550" s="211"/>
      <c r="AY550" s="211"/>
      <c r="AZ550" s="211"/>
      <c r="BA550" s="213"/>
      <c r="BB550" s="287"/>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1830" t="s">
        <v>297</v>
      </c>
      <c r="D551" s="1640"/>
      <c r="E551" s="518">
        <v>0.48229488627979988</v>
      </c>
      <c r="F551" s="445"/>
      <c r="G551" s="445"/>
      <c r="H551" s="1831" t="s">
        <v>320</v>
      </c>
      <c r="I551" s="1640"/>
      <c r="J551" s="519">
        <v>0.12793041673758401</v>
      </c>
      <c r="K551" s="445"/>
      <c r="L551" s="445"/>
      <c r="M551" s="1832" t="s">
        <v>358</v>
      </c>
      <c r="N551" s="1640"/>
      <c r="O551" s="526">
        <v>8.7331156828624558E-5</v>
      </c>
      <c r="P551" s="445"/>
      <c r="Q551" s="445"/>
      <c r="AJ551" s="211"/>
      <c r="AK551" s="211"/>
      <c r="AL551" s="211"/>
      <c r="AM551" s="211"/>
      <c r="AN551" s="211"/>
      <c r="AO551" s="211"/>
      <c r="AP551" s="211"/>
      <c r="AQ551" s="211"/>
      <c r="AR551" s="211"/>
      <c r="AS551" s="211"/>
      <c r="AT551" s="211"/>
      <c r="AU551" s="211"/>
      <c r="AV551" s="211"/>
      <c r="AW551" s="211"/>
      <c r="AX551" s="211"/>
      <c r="AY551" s="211"/>
      <c r="AZ551" s="211"/>
      <c r="BA551" s="213"/>
      <c r="BB551" s="287"/>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1830" t="s">
        <v>395</v>
      </c>
      <c r="D552" s="1640"/>
      <c r="E552" s="525">
        <v>8.2900154886464916E-6</v>
      </c>
      <c r="F552" s="445"/>
      <c r="G552" s="445"/>
      <c r="H552" s="1831" t="s">
        <v>315</v>
      </c>
      <c r="I552" s="1640"/>
      <c r="J552" s="519">
        <v>0.22057315024697044</v>
      </c>
      <c r="K552" s="445"/>
      <c r="L552" s="445"/>
      <c r="M552" s="1832" t="s">
        <v>321</v>
      </c>
      <c r="N552" s="1640"/>
      <c r="O552" s="520">
        <v>6.4921721285325727E-4</v>
      </c>
      <c r="P552" s="445"/>
      <c r="Q552" s="445"/>
      <c r="AJ552" s="211"/>
      <c r="AK552" s="211"/>
      <c r="AL552" s="211"/>
      <c r="AM552" s="211"/>
      <c r="AN552" s="211"/>
      <c r="AO552" s="211"/>
      <c r="AP552" s="211"/>
      <c r="AQ552" s="211"/>
      <c r="AR552" s="211"/>
      <c r="AS552" s="211"/>
      <c r="AT552" s="211"/>
      <c r="AU552" s="211"/>
      <c r="AV552" s="211"/>
      <c r="AW552" s="211"/>
      <c r="AX552" s="211"/>
      <c r="AY552" s="211"/>
      <c r="AZ552" s="211"/>
      <c r="BA552" s="213"/>
      <c r="BB552" s="287"/>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1830" t="s">
        <v>358</v>
      </c>
      <c r="D553" s="1640"/>
      <c r="E553" s="518">
        <v>9.6915073995054984E-4</v>
      </c>
      <c r="F553" s="445"/>
      <c r="G553" s="445"/>
      <c r="H553" s="1831" t="s">
        <v>312</v>
      </c>
      <c r="I553" s="1640"/>
      <c r="J553" s="519">
        <v>0.22063565501217897</v>
      </c>
      <c r="K553" s="445"/>
      <c r="L553" s="445"/>
      <c r="M553" s="1832" t="s">
        <v>300</v>
      </c>
      <c r="N553" s="1640"/>
      <c r="O553" s="520">
        <v>0.46473574737539525</v>
      </c>
      <c r="P553" s="445"/>
      <c r="Q553" s="445"/>
      <c r="AJ553" s="211"/>
      <c r="AK553" s="211"/>
      <c r="AL553" s="211"/>
      <c r="AM553" s="211"/>
      <c r="AN553" s="211"/>
      <c r="AO553" s="211"/>
      <c r="AP553" s="211"/>
      <c r="AQ553" s="211"/>
      <c r="AR553" s="211"/>
      <c r="AS553" s="211"/>
      <c r="AT553" s="211"/>
      <c r="AU553" s="211"/>
      <c r="AV553" s="211"/>
      <c r="AW553" s="211"/>
      <c r="AX553" s="211"/>
      <c r="AY553" s="211"/>
      <c r="AZ553" s="211"/>
      <c r="BA553" s="213"/>
      <c r="BB553" s="287"/>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1830" t="s">
        <v>321</v>
      </c>
      <c r="D554" s="1640"/>
      <c r="E554" s="518">
        <v>2.153811960034229E-3</v>
      </c>
      <c r="F554" s="445"/>
      <c r="G554" s="445"/>
      <c r="H554" s="1831" t="s">
        <v>301</v>
      </c>
      <c r="I554" s="1640"/>
      <c r="J554" s="519">
        <v>0.41875520069794586</v>
      </c>
      <c r="K554" s="445"/>
      <c r="L554" s="445"/>
      <c r="M554" s="1832" t="s">
        <v>367</v>
      </c>
      <c r="N554" s="1640"/>
      <c r="O554" s="520">
        <v>2.3275611454059565E-3</v>
      </c>
      <c r="P554" s="445"/>
      <c r="Q554" s="445"/>
      <c r="AJ554" s="211"/>
      <c r="AK554" s="211"/>
      <c r="AL554" s="211"/>
      <c r="AM554" s="211"/>
      <c r="AN554" s="211"/>
      <c r="AO554" s="211"/>
      <c r="AP554" s="211"/>
      <c r="AQ554" s="211"/>
      <c r="AR554" s="211"/>
      <c r="AS554" s="211"/>
      <c r="AT554" s="211"/>
      <c r="AU554" s="211"/>
      <c r="AV554" s="211"/>
      <c r="AW554" s="211"/>
      <c r="AX554" s="211"/>
      <c r="AY554" s="211"/>
      <c r="AZ554" s="211"/>
      <c r="BA554" s="213"/>
      <c r="BB554" s="287"/>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1830" t="s">
        <v>300</v>
      </c>
      <c r="D555" s="1640"/>
      <c r="E555" s="518">
        <v>0.46978732105136162</v>
      </c>
      <c r="F555" s="445"/>
      <c r="G555" s="445"/>
      <c r="H555" s="1831" t="s">
        <v>317</v>
      </c>
      <c r="I555" s="1640"/>
      <c r="J555" s="519">
        <v>8.71377288606799E-2</v>
      </c>
      <c r="K555" s="445"/>
      <c r="L555" s="445"/>
      <c r="M555" s="1832" t="s">
        <v>390</v>
      </c>
      <c r="N555" s="1640"/>
      <c r="O555" s="526">
        <v>2.8519983275511047E-5</v>
      </c>
      <c r="P555" s="445"/>
      <c r="Q555" s="445"/>
      <c r="AJ555" s="211"/>
      <c r="AK555" s="211"/>
      <c r="AL555" s="211"/>
      <c r="AM555" s="211"/>
      <c r="AN555" s="211"/>
      <c r="AO555" s="211"/>
      <c r="AP555" s="211"/>
      <c r="AQ555" s="211"/>
      <c r="AR555" s="211"/>
      <c r="AS555" s="211"/>
      <c r="AT555" s="211"/>
      <c r="AU555" s="211"/>
      <c r="AV555" s="211"/>
      <c r="AW555" s="211"/>
      <c r="AX555" s="211"/>
      <c r="AY555" s="211"/>
      <c r="AZ555" s="211"/>
      <c r="BA555" s="213"/>
      <c r="BB555" s="287"/>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1830" t="s">
        <v>367</v>
      </c>
      <c r="D556" s="1640"/>
      <c r="E556" s="518">
        <v>3.4483356205835462E-3</v>
      </c>
      <c r="F556" s="445"/>
      <c r="G556" s="445"/>
      <c r="H556" s="1831" t="s">
        <v>333</v>
      </c>
      <c r="I556" s="1640"/>
      <c r="J556" s="519">
        <v>2.9598980767515506E-2</v>
      </c>
      <c r="K556" s="445"/>
      <c r="L556" s="445"/>
      <c r="M556" s="1832" t="s">
        <v>396</v>
      </c>
      <c r="N556" s="1640"/>
      <c r="O556" s="526">
        <v>2.229708497340994E-8</v>
      </c>
      <c r="P556" s="445"/>
      <c r="Q556" s="445"/>
      <c r="AJ556" s="211"/>
      <c r="AK556" s="211"/>
      <c r="AL556" s="211"/>
      <c r="AM556" s="211"/>
      <c r="AN556" s="211"/>
      <c r="AO556" s="211"/>
      <c r="AP556" s="211"/>
      <c r="AQ556" s="211"/>
      <c r="AR556" s="211"/>
      <c r="AS556" s="211"/>
      <c r="AT556" s="211"/>
      <c r="AU556" s="211"/>
      <c r="AV556" s="211"/>
      <c r="AW556" s="211"/>
      <c r="AX556" s="211"/>
      <c r="AY556" s="211"/>
      <c r="AZ556" s="211"/>
      <c r="BA556" s="213"/>
      <c r="BB556" s="287"/>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1830" t="s">
        <v>390</v>
      </c>
      <c r="D557" s="1640"/>
      <c r="E557" s="518">
        <v>2.9951355470391421E-4</v>
      </c>
      <c r="F557" s="445"/>
      <c r="G557" s="445"/>
      <c r="H557" s="1831" t="s">
        <v>347</v>
      </c>
      <c r="I557" s="1640"/>
      <c r="J557" s="519">
        <v>1.3203114656836596E-2</v>
      </c>
      <c r="K557" s="445"/>
      <c r="L557" s="445"/>
      <c r="M557" s="1832" t="s">
        <v>393</v>
      </c>
      <c r="N557" s="1640"/>
      <c r="O557" s="526">
        <v>9.5876165934583082E-6</v>
      </c>
      <c r="P557" s="445"/>
      <c r="Q557" s="445"/>
      <c r="AJ557" s="211"/>
      <c r="AK557" s="211"/>
      <c r="AL557" s="211"/>
      <c r="AM557" s="211"/>
      <c r="AN557" s="211"/>
      <c r="AO557" s="211"/>
      <c r="AP557" s="211"/>
      <c r="AQ557" s="211"/>
      <c r="AR557" s="211"/>
      <c r="AS557" s="211"/>
      <c r="AT557" s="211"/>
      <c r="AU557" s="211"/>
      <c r="AV557" s="211"/>
      <c r="AW557" s="211"/>
      <c r="AX557" s="211"/>
      <c r="AY557" s="211"/>
      <c r="AZ557" s="211"/>
      <c r="BA557" s="213"/>
      <c r="BB557" s="287"/>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1830" t="s">
        <v>396</v>
      </c>
      <c r="D558" s="1640"/>
      <c r="E558" s="525">
        <v>5.3143546164153036E-6</v>
      </c>
      <c r="F558" s="445"/>
      <c r="G558" s="445"/>
      <c r="H558" s="1831" t="s">
        <v>327</v>
      </c>
      <c r="I558" s="1640"/>
      <c r="J558" s="519">
        <v>4.3770974908747179E-2</v>
      </c>
      <c r="K558" s="445"/>
      <c r="L558" s="445"/>
      <c r="M558" s="1832" t="s">
        <v>389</v>
      </c>
      <c r="N558" s="1640"/>
      <c r="O558" s="526">
        <v>1.5811141663207679E-9</v>
      </c>
      <c r="P558" s="445"/>
      <c r="Q558" s="445"/>
      <c r="AJ558" s="211"/>
      <c r="AK558" s="211"/>
      <c r="AL558" s="211"/>
      <c r="AM558" s="211"/>
      <c r="AN558" s="211"/>
      <c r="AO558" s="211"/>
      <c r="AP558" s="211"/>
      <c r="AQ558" s="211"/>
      <c r="AR558" s="211"/>
      <c r="AS558" s="211"/>
      <c r="AT558" s="211"/>
      <c r="AU558" s="211"/>
      <c r="AV558" s="211"/>
      <c r="AW558" s="211"/>
      <c r="AX558" s="211"/>
      <c r="AY558" s="211"/>
      <c r="AZ558" s="211"/>
      <c r="BA558" s="213"/>
      <c r="BB558" s="287"/>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1830" t="s">
        <v>393</v>
      </c>
      <c r="D559" s="1640"/>
      <c r="E559" s="525">
        <v>5.210658568264561E-5</v>
      </c>
      <c r="F559" s="445"/>
      <c r="G559" s="445"/>
      <c r="H559" s="1831" t="s">
        <v>318</v>
      </c>
      <c r="I559" s="1640"/>
      <c r="J559" s="519">
        <v>0.18396617248282893</v>
      </c>
      <c r="K559" s="445"/>
      <c r="L559" s="445"/>
      <c r="M559" s="1832" t="s">
        <v>298</v>
      </c>
      <c r="N559" s="1640"/>
      <c r="O559" s="520">
        <v>0.55873448758573063</v>
      </c>
      <c r="P559" s="445"/>
      <c r="Q559" s="445"/>
      <c r="AJ559" s="211"/>
      <c r="AK559" s="211"/>
      <c r="AL559" s="211"/>
      <c r="AM559" s="211"/>
      <c r="AN559" s="211"/>
      <c r="AO559" s="211"/>
      <c r="AP559" s="211"/>
      <c r="AQ559" s="211"/>
      <c r="AR559" s="211"/>
      <c r="AS559" s="211"/>
      <c r="AT559" s="211"/>
      <c r="AU559" s="211"/>
      <c r="AV559" s="211"/>
      <c r="AW559" s="211"/>
      <c r="AX559" s="211"/>
      <c r="AY559" s="211"/>
      <c r="AZ559" s="211"/>
      <c r="BA559" s="213"/>
      <c r="BB559" s="287"/>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1830" t="s">
        <v>389</v>
      </c>
      <c r="D560" s="1640"/>
      <c r="E560" s="525">
        <v>8.4905976399459563E-6</v>
      </c>
      <c r="F560" s="445"/>
      <c r="G560" s="445"/>
      <c r="H560" s="1831" t="s">
        <v>364</v>
      </c>
      <c r="I560" s="1640"/>
      <c r="J560" s="519">
        <v>2.1642197938367743E-3</v>
      </c>
      <c r="K560" s="445"/>
      <c r="L560" s="445"/>
      <c r="M560" s="1832" t="s">
        <v>324</v>
      </c>
      <c r="N560" s="1640"/>
      <c r="O560" s="520">
        <v>1.8285515692207471E-2</v>
      </c>
      <c r="P560" s="445"/>
      <c r="Q560" s="445"/>
      <c r="AJ560" s="211"/>
      <c r="AK560" s="211"/>
      <c r="AL560" s="211"/>
      <c r="AM560" s="211"/>
      <c r="AN560" s="211"/>
      <c r="AO560" s="211"/>
      <c r="AP560" s="211"/>
      <c r="AQ560" s="211"/>
      <c r="AR560" s="211"/>
      <c r="AS560" s="211"/>
      <c r="AT560" s="211"/>
      <c r="AU560" s="211"/>
      <c r="AV560" s="211"/>
      <c r="AW560" s="211"/>
      <c r="AX560" s="211"/>
      <c r="AY560" s="211"/>
      <c r="AZ560" s="211"/>
      <c r="BA560" s="213"/>
      <c r="BB560" s="287"/>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1830" t="s">
        <v>298</v>
      </c>
      <c r="D561" s="1640"/>
      <c r="E561" s="518">
        <v>0.55730810019300037</v>
      </c>
      <c r="F561" s="445"/>
      <c r="G561" s="445"/>
      <c r="H561" s="1831" t="s">
        <v>341</v>
      </c>
      <c r="I561" s="1640"/>
      <c r="J561" s="519">
        <v>2.2130572096253694E-2</v>
      </c>
      <c r="K561" s="445"/>
      <c r="L561" s="445"/>
      <c r="M561" s="1832" t="s">
        <v>294</v>
      </c>
      <c r="N561" s="1640"/>
      <c r="O561" s="520">
        <v>0.61480204471869793</v>
      </c>
      <c r="P561" s="445"/>
      <c r="Q561" s="445"/>
      <c r="AJ561" s="211"/>
      <c r="AK561" s="211"/>
      <c r="AL561" s="211"/>
      <c r="AM561" s="211"/>
      <c r="AN561" s="211"/>
      <c r="AO561" s="211"/>
      <c r="AP561" s="211"/>
      <c r="AQ561" s="211"/>
      <c r="AR561" s="211"/>
      <c r="AS561" s="211"/>
      <c r="AT561" s="211"/>
      <c r="AU561" s="211"/>
      <c r="AV561" s="211"/>
      <c r="AW561" s="211"/>
      <c r="AX561" s="211"/>
      <c r="AY561" s="211"/>
      <c r="AZ561" s="211"/>
      <c r="BA561" s="213"/>
      <c r="BB561" s="287"/>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1830" t="s">
        <v>324</v>
      </c>
      <c r="D562" s="1640"/>
      <c r="E562" s="518">
        <v>3.8643967335552927E-2</v>
      </c>
      <c r="F562" s="445"/>
      <c r="G562" s="445"/>
      <c r="H562" s="1831" t="s">
        <v>303</v>
      </c>
      <c r="I562" s="1640"/>
      <c r="J562" s="519">
        <v>0.29089357889618778</v>
      </c>
      <c r="K562" s="445"/>
      <c r="L562" s="445"/>
      <c r="M562" s="1832" t="s">
        <v>329</v>
      </c>
      <c r="N562" s="1640"/>
      <c r="O562" s="520">
        <v>1.974842903773057E-2</v>
      </c>
      <c r="P562" s="445"/>
      <c r="Q562" s="445"/>
      <c r="AJ562" s="211"/>
      <c r="AK562" s="211"/>
      <c r="AL562" s="211"/>
      <c r="AM562" s="211"/>
      <c r="AN562" s="211"/>
      <c r="AO562" s="211"/>
      <c r="AP562" s="211"/>
      <c r="AQ562" s="211"/>
      <c r="AR562" s="211"/>
      <c r="AS562" s="211"/>
      <c r="AT562" s="211"/>
      <c r="AU562" s="211"/>
      <c r="AV562" s="211"/>
      <c r="AW562" s="211"/>
      <c r="AX562" s="211"/>
      <c r="AY562" s="211"/>
      <c r="AZ562" s="211"/>
      <c r="BA562" s="213"/>
      <c r="BB562" s="287"/>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1830" t="s">
        <v>294</v>
      </c>
      <c r="D563" s="1640"/>
      <c r="E563" s="518">
        <v>0.57980422634869389</v>
      </c>
      <c r="F563" s="445"/>
      <c r="G563" s="445"/>
      <c r="H563" s="1831" t="s">
        <v>306</v>
      </c>
      <c r="I563" s="1640"/>
      <c r="J563" s="519">
        <v>0.25639782704337127</v>
      </c>
      <c r="K563" s="445"/>
      <c r="L563" s="445"/>
      <c r="M563" s="1832" t="s">
        <v>295</v>
      </c>
      <c r="N563" s="1640"/>
      <c r="O563" s="520">
        <v>0.56348487243510936</v>
      </c>
      <c r="P563" s="445"/>
      <c r="Q563" s="445"/>
      <c r="AJ563" s="211"/>
      <c r="AK563" s="211"/>
      <c r="AL563" s="211"/>
      <c r="AM563" s="211"/>
      <c r="AN563" s="211"/>
      <c r="AO563" s="211"/>
      <c r="AP563" s="211"/>
      <c r="AQ563" s="211"/>
      <c r="AR563" s="211"/>
      <c r="AS563" s="211"/>
      <c r="AT563" s="211"/>
      <c r="AU563" s="211"/>
      <c r="AV563" s="211"/>
      <c r="AW563" s="211"/>
      <c r="AX563" s="211"/>
      <c r="AY563" s="211"/>
      <c r="AZ563" s="211"/>
      <c r="BA563" s="213"/>
      <c r="BB563" s="287"/>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1830" t="s">
        <v>329</v>
      </c>
      <c r="D564" s="1640"/>
      <c r="E564" s="518">
        <v>3.333681936187384E-2</v>
      </c>
      <c r="F564" s="445"/>
      <c r="G564" s="445"/>
      <c r="H564" s="1831" t="s">
        <v>359</v>
      </c>
      <c r="I564" s="1640"/>
      <c r="J564" s="519">
        <v>3.9825059828658155E-3</v>
      </c>
      <c r="K564" s="445"/>
      <c r="L564" s="445"/>
      <c r="M564" s="1832" t="s">
        <v>296</v>
      </c>
      <c r="N564" s="1640"/>
      <c r="O564" s="520">
        <v>0.60537225457541277</v>
      </c>
      <c r="P564" s="445"/>
      <c r="Q564" s="445"/>
      <c r="AJ564" s="211"/>
      <c r="AK564" s="211"/>
      <c r="AL564" s="211"/>
      <c r="AM564" s="211"/>
      <c r="AN564" s="211"/>
      <c r="AO564" s="211"/>
      <c r="AP564" s="211"/>
      <c r="AQ564" s="211"/>
      <c r="AR564" s="211"/>
      <c r="AS564" s="211"/>
      <c r="AT564" s="211"/>
      <c r="AU564" s="211"/>
      <c r="AV564" s="211"/>
      <c r="AW564" s="211"/>
      <c r="AX564" s="211"/>
      <c r="AY564" s="211"/>
      <c r="AZ564" s="211"/>
      <c r="BA564" s="213"/>
      <c r="BB564" s="287"/>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1830" t="s">
        <v>295</v>
      </c>
      <c r="D565" s="1640"/>
      <c r="E565" s="518">
        <v>0.55141130331837618</v>
      </c>
      <c r="F565" s="445"/>
      <c r="G565" s="445"/>
      <c r="H565" s="1831" t="s">
        <v>331</v>
      </c>
      <c r="I565" s="1640"/>
      <c r="J565" s="519">
        <v>1.1053574379649121E-3</v>
      </c>
      <c r="K565" s="445"/>
      <c r="L565" s="445"/>
      <c r="M565" s="1832" t="s">
        <v>320</v>
      </c>
      <c r="N565" s="1640"/>
      <c r="O565" s="520">
        <v>5.4865653682884728E-2</v>
      </c>
      <c r="P565" s="445"/>
      <c r="Q565" s="445"/>
      <c r="AJ565" s="211"/>
      <c r="AK565" s="211"/>
      <c r="AL565" s="211"/>
      <c r="AM565" s="211"/>
      <c r="AN565" s="211"/>
      <c r="AO565" s="211"/>
      <c r="AP565" s="211"/>
      <c r="AQ565" s="211"/>
      <c r="AR565" s="211"/>
      <c r="AS565" s="211"/>
      <c r="AT565" s="211"/>
      <c r="AU565" s="211"/>
      <c r="AV565" s="211"/>
      <c r="AW565" s="211"/>
      <c r="AX565" s="211"/>
      <c r="AY565" s="211"/>
      <c r="AZ565" s="211"/>
      <c r="BA565" s="213"/>
      <c r="BB565" s="287"/>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1830" t="s">
        <v>296</v>
      </c>
      <c r="D566" s="1640"/>
      <c r="E566" s="518">
        <v>0.56114530371847338</v>
      </c>
      <c r="F566" s="445"/>
      <c r="G566" s="445"/>
      <c r="H566" s="1831" t="s">
        <v>334</v>
      </c>
      <c r="I566" s="1640"/>
      <c r="J566" s="519">
        <v>2.0102980028750476E-3</v>
      </c>
      <c r="K566" s="445"/>
      <c r="L566" s="445"/>
      <c r="M566" s="1832" t="s">
        <v>315</v>
      </c>
      <c r="N566" s="1640"/>
      <c r="O566" s="520">
        <v>7.8932376145876518E-2</v>
      </c>
      <c r="P566" s="445"/>
      <c r="Q566" s="445"/>
      <c r="AJ566" s="211"/>
      <c r="AK566" s="211"/>
      <c r="AL566" s="211"/>
      <c r="AM566" s="211"/>
      <c r="AN566" s="211"/>
      <c r="AO566" s="211"/>
      <c r="AP566" s="211"/>
      <c r="AQ566" s="211"/>
      <c r="AR566" s="211"/>
      <c r="AS566" s="211"/>
      <c r="AT566" s="211"/>
      <c r="AU566" s="211"/>
      <c r="AV566" s="211"/>
      <c r="AW566" s="211"/>
      <c r="AX566" s="211"/>
      <c r="AY566" s="211"/>
      <c r="AZ566" s="211"/>
      <c r="BA566" s="213"/>
      <c r="BB566" s="287"/>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1830" t="s">
        <v>320</v>
      </c>
      <c r="D567" s="1640"/>
      <c r="E567" s="518">
        <v>9.2449452880364713E-2</v>
      </c>
      <c r="F567" s="445"/>
      <c r="G567" s="445"/>
      <c r="H567" s="1831" t="s">
        <v>336</v>
      </c>
      <c r="I567" s="1640"/>
      <c r="J567" s="519">
        <v>8.5278362312333159E-3</v>
      </c>
      <c r="K567" s="445"/>
      <c r="L567" s="445"/>
      <c r="M567" s="1832" t="s">
        <v>312</v>
      </c>
      <c r="N567" s="1640"/>
      <c r="O567" s="520">
        <v>9.4108512165191477E-2</v>
      </c>
      <c r="P567" s="445"/>
      <c r="Q567" s="445"/>
      <c r="AJ567" s="211"/>
      <c r="AK567" s="211"/>
      <c r="AL567" s="211"/>
      <c r="AM567" s="211"/>
      <c r="AN567" s="211"/>
      <c r="AO567" s="211"/>
      <c r="AP567" s="211"/>
      <c r="AQ567" s="211"/>
      <c r="AR567" s="211"/>
      <c r="AS567" s="211"/>
      <c r="AT567" s="211"/>
      <c r="AU567" s="211"/>
      <c r="AV567" s="211"/>
      <c r="AW567" s="211"/>
      <c r="AX567" s="211"/>
      <c r="AY567" s="211"/>
      <c r="AZ567" s="211"/>
      <c r="BA567" s="213"/>
      <c r="BB567" s="287"/>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1830" t="s">
        <v>315</v>
      </c>
      <c r="D568" s="1640"/>
      <c r="E568" s="518">
        <v>0.15741611907713501</v>
      </c>
      <c r="F568" s="445"/>
      <c r="G568" s="445"/>
      <c r="H568" s="1831" t="s">
        <v>314</v>
      </c>
      <c r="I568" s="1640"/>
      <c r="J568" s="519">
        <v>2.7639718111601822E-2</v>
      </c>
      <c r="K568" s="445"/>
      <c r="L568" s="445"/>
      <c r="M568" s="1832" t="s">
        <v>301</v>
      </c>
      <c r="N568" s="1640"/>
      <c r="O568" s="520">
        <v>0.34081617841843259</v>
      </c>
      <c r="P568" s="445"/>
      <c r="Q568" s="445"/>
      <c r="AJ568" s="211"/>
      <c r="AK568" s="211"/>
      <c r="AL568" s="211"/>
      <c r="AM568" s="211"/>
      <c r="AN568" s="211"/>
      <c r="AO568" s="211"/>
      <c r="AP568" s="211"/>
      <c r="AQ568" s="211"/>
      <c r="AR568" s="211"/>
      <c r="AS568" s="211"/>
      <c r="AT568" s="211"/>
      <c r="AU568" s="211"/>
      <c r="AV568" s="211"/>
      <c r="AW568" s="211"/>
      <c r="AX568" s="211"/>
      <c r="AY568" s="211"/>
      <c r="AZ568" s="211"/>
      <c r="BA568" s="213"/>
      <c r="BB568" s="287"/>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1830" t="s">
        <v>312</v>
      </c>
      <c r="D569" s="1640"/>
      <c r="E569" s="518">
        <v>0.16391901992355914</v>
      </c>
      <c r="F569" s="445"/>
      <c r="G569" s="445"/>
      <c r="H569" s="1831" t="s">
        <v>319</v>
      </c>
      <c r="I569" s="1640"/>
      <c r="J569" s="519">
        <v>3.1038614364671903E-2</v>
      </c>
      <c r="K569" s="445"/>
      <c r="L569" s="445"/>
      <c r="M569" s="1832" t="s">
        <v>317</v>
      </c>
      <c r="N569" s="1640"/>
      <c r="O569" s="520">
        <v>0.13168845397874054</v>
      </c>
      <c r="P569" s="445"/>
      <c r="Q569" s="445"/>
      <c r="AJ569" s="211"/>
      <c r="AK569" s="211"/>
      <c r="AL569" s="211"/>
      <c r="AM569" s="211"/>
      <c r="AN569" s="211"/>
      <c r="AO569" s="211"/>
      <c r="AP569" s="211"/>
      <c r="AQ569" s="211"/>
      <c r="AR569" s="211"/>
      <c r="AS569" s="211"/>
      <c r="AT569" s="211"/>
      <c r="AU569" s="211"/>
      <c r="AV569" s="211"/>
      <c r="AW569" s="211"/>
      <c r="AX569" s="211"/>
      <c r="AY569" s="211"/>
      <c r="AZ569" s="211"/>
      <c r="BA569" s="213"/>
      <c r="BB569" s="287"/>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1830" t="s">
        <v>301</v>
      </c>
      <c r="D570" s="1640"/>
      <c r="E570" s="518">
        <v>0.35276641108929591</v>
      </c>
      <c r="F570" s="445"/>
      <c r="G570" s="445"/>
      <c r="H570" s="1831" t="s">
        <v>352</v>
      </c>
      <c r="I570" s="1640"/>
      <c r="J570" s="522">
        <v>4.6147920598909059E-5</v>
      </c>
      <c r="K570" s="445"/>
      <c r="L570" s="445"/>
      <c r="M570" s="1832" t="s">
        <v>333</v>
      </c>
      <c r="N570" s="1640"/>
      <c r="O570" s="520">
        <v>3.709291533151815E-2</v>
      </c>
      <c r="P570" s="445"/>
      <c r="Q570" s="445"/>
      <c r="AJ570" s="211"/>
      <c r="AK570" s="211"/>
      <c r="AL570" s="211"/>
      <c r="AM570" s="211"/>
      <c r="AN570" s="211"/>
      <c r="AO570" s="211"/>
      <c r="AP570" s="211"/>
      <c r="AQ570" s="211"/>
      <c r="AR570" s="211"/>
      <c r="AS570" s="211"/>
      <c r="AT570" s="211"/>
      <c r="AU570" s="211"/>
      <c r="AV570" s="211"/>
      <c r="AW570" s="211"/>
      <c r="AX570" s="211"/>
      <c r="AY570" s="211"/>
      <c r="AZ570" s="211"/>
      <c r="BA570" s="213"/>
      <c r="BB570" s="287"/>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1830" t="s">
        <v>317</v>
      </c>
      <c r="D571" s="1640"/>
      <c r="E571" s="518">
        <v>0.13373441763464122</v>
      </c>
      <c r="F571" s="445"/>
      <c r="G571" s="445"/>
      <c r="H571" s="1831" t="s">
        <v>339</v>
      </c>
      <c r="I571" s="1640"/>
      <c r="J571" s="519">
        <v>1.2889045892965287E-2</v>
      </c>
      <c r="K571" s="445"/>
      <c r="L571" s="445"/>
      <c r="M571" s="1832" t="s">
        <v>347</v>
      </c>
      <c r="N571" s="1640"/>
      <c r="O571" s="520">
        <v>6.4125794015768133E-3</v>
      </c>
      <c r="P571" s="445"/>
      <c r="Q571" s="445"/>
      <c r="AJ571" s="211"/>
      <c r="AK571" s="211"/>
      <c r="AL571" s="211"/>
      <c r="AM571" s="211"/>
      <c r="AN571" s="211"/>
      <c r="AO571" s="211"/>
      <c r="AP571" s="211"/>
      <c r="AQ571" s="211"/>
      <c r="AR571" s="211"/>
      <c r="AS571" s="211"/>
      <c r="AT571" s="211"/>
      <c r="AU571" s="211"/>
      <c r="AV571" s="211"/>
      <c r="AW571" s="211"/>
      <c r="AX571" s="211"/>
      <c r="AY571" s="211"/>
      <c r="AZ571" s="211"/>
      <c r="BA571" s="213"/>
      <c r="BB571" s="287"/>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1830" t="s">
        <v>333</v>
      </c>
      <c r="D572" s="1640"/>
      <c r="E572" s="518">
        <v>4.1295653229093982E-2</v>
      </c>
      <c r="F572" s="445"/>
      <c r="G572" s="445"/>
      <c r="H572" s="1831" t="s">
        <v>350</v>
      </c>
      <c r="I572" s="1640"/>
      <c r="J572" s="519">
        <v>1.1269822644494646E-2</v>
      </c>
      <c r="K572" s="445"/>
      <c r="L572" s="445"/>
      <c r="M572" s="1832" t="s">
        <v>327</v>
      </c>
      <c r="N572" s="1640"/>
      <c r="O572" s="520">
        <v>2.0038101198160533E-3</v>
      </c>
      <c r="P572" s="445"/>
      <c r="Q572" s="445"/>
      <c r="AJ572" s="211"/>
      <c r="AK572" s="211"/>
      <c r="AL572" s="211"/>
      <c r="AM572" s="211"/>
      <c r="AN572" s="211"/>
      <c r="AO572" s="211"/>
      <c r="AP572" s="211"/>
      <c r="AQ572" s="211"/>
      <c r="AR572" s="211"/>
      <c r="AS572" s="211"/>
      <c r="AT572" s="211"/>
      <c r="AU572" s="211"/>
      <c r="AV572" s="211"/>
      <c r="AW572" s="211"/>
      <c r="AX572" s="211"/>
      <c r="AY572" s="211"/>
      <c r="AZ572" s="211"/>
      <c r="BA572" s="213"/>
      <c r="BB572" s="287"/>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1830" t="s">
        <v>347</v>
      </c>
      <c r="D573" s="1640"/>
      <c r="E573" s="518">
        <v>1.2496418566906586E-2</v>
      </c>
      <c r="F573" s="445"/>
      <c r="G573" s="445"/>
      <c r="H573" s="1831" t="s">
        <v>365</v>
      </c>
      <c r="I573" s="1640"/>
      <c r="J573" s="519">
        <v>1.1058271349734892E-4</v>
      </c>
      <c r="K573" s="445"/>
      <c r="L573" s="445"/>
      <c r="M573" s="1832" t="s">
        <v>318</v>
      </c>
      <c r="N573" s="1640"/>
      <c r="O573" s="520">
        <v>0.10346045611856637</v>
      </c>
      <c r="P573" s="445"/>
      <c r="Q573" s="445"/>
      <c r="AJ573" s="211"/>
      <c r="AK573" s="211"/>
      <c r="AL573" s="211"/>
      <c r="AM573" s="211"/>
      <c r="AN573" s="211"/>
      <c r="AO573" s="211"/>
      <c r="AP573" s="211"/>
      <c r="AQ573" s="211"/>
      <c r="AR573" s="211"/>
      <c r="AS573" s="211"/>
      <c r="AT573" s="211"/>
      <c r="AU573" s="211"/>
      <c r="AV573" s="211"/>
      <c r="AW573" s="211"/>
      <c r="AX573" s="211"/>
      <c r="AY573" s="211"/>
      <c r="AZ573" s="211"/>
      <c r="BA573" s="213"/>
      <c r="BB573" s="287"/>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1830" t="s">
        <v>327</v>
      </c>
      <c r="D574" s="1640"/>
      <c r="E574" s="518">
        <v>2.8396220132061646E-2</v>
      </c>
      <c r="F574" s="445"/>
      <c r="G574" s="445"/>
      <c r="H574" s="1831" t="s">
        <v>356</v>
      </c>
      <c r="I574" s="1640"/>
      <c r="J574" s="519">
        <v>2.6433750794838977E-3</v>
      </c>
      <c r="K574" s="445"/>
      <c r="L574" s="445"/>
      <c r="M574" s="1832" t="s">
        <v>364</v>
      </c>
      <c r="N574" s="1640"/>
      <c r="O574" s="520">
        <v>2.3476904048687357E-3</v>
      </c>
      <c r="P574" s="445"/>
      <c r="Q574" s="445"/>
      <c r="AJ574" s="211"/>
      <c r="AK574" s="211"/>
      <c r="AL574" s="211"/>
      <c r="AM574" s="211"/>
      <c r="AN574" s="211"/>
      <c r="AO574" s="211"/>
      <c r="AP574" s="211"/>
      <c r="AQ574" s="211"/>
      <c r="AR574" s="211"/>
      <c r="AS574" s="211"/>
      <c r="AT574" s="211"/>
      <c r="AU574" s="211"/>
      <c r="AV574" s="211"/>
      <c r="AW574" s="211"/>
      <c r="AX574" s="211"/>
      <c r="AY574" s="211"/>
      <c r="AZ574" s="211"/>
      <c r="BA574" s="213"/>
      <c r="BB574" s="287"/>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1830" t="s">
        <v>318</v>
      </c>
      <c r="D575" s="1640"/>
      <c r="E575" s="518">
        <v>0.11824171547271584</v>
      </c>
      <c r="F575" s="445"/>
      <c r="G575" s="445"/>
      <c r="H575" s="1831" t="s">
        <v>307</v>
      </c>
      <c r="I575" s="1640"/>
      <c r="J575" s="519">
        <v>8.1583101203817496E-2</v>
      </c>
      <c r="K575" s="445"/>
      <c r="L575" s="445"/>
      <c r="M575" s="1832" t="s">
        <v>341</v>
      </c>
      <c r="N575" s="1640"/>
      <c r="O575" s="520">
        <v>9.0762935669421851E-3</v>
      </c>
      <c r="P575" s="445"/>
      <c r="Q575" s="445"/>
      <c r="AJ575" s="211"/>
      <c r="AK575" s="211"/>
      <c r="AL575" s="211"/>
      <c r="AM575" s="211"/>
      <c r="AN575" s="211"/>
      <c r="AO575" s="211"/>
      <c r="AP575" s="211"/>
      <c r="AQ575" s="211"/>
      <c r="AR575" s="211"/>
      <c r="AS575" s="211"/>
      <c r="AT575" s="211"/>
      <c r="AU575" s="211"/>
      <c r="AV575" s="211"/>
      <c r="AW575" s="211"/>
      <c r="AX575" s="211"/>
      <c r="AY575" s="211"/>
      <c r="AZ575" s="211"/>
      <c r="BA575" s="213"/>
      <c r="BB575" s="287"/>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1830" t="s">
        <v>364</v>
      </c>
      <c r="D576" s="1640"/>
      <c r="E576" s="518">
        <v>3.9983554463233589E-4</v>
      </c>
      <c r="F576" s="445"/>
      <c r="G576" s="445"/>
      <c r="H576" s="1831" t="s">
        <v>309</v>
      </c>
      <c r="I576" s="1640"/>
      <c r="J576" s="519">
        <v>8.1721420350615553E-2</v>
      </c>
      <c r="K576" s="445"/>
      <c r="L576" s="445"/>
      <c r="M576" s="1832" t="s">
        <v>303</v>
      </c>
      <c r="N576" s="1640"/>
      <c r="O576" s="520">
        <v>0.1971003408100207</v>
      </c>
      <c r="P576" s="445"/>
      <c r="Q576" s="445"/>
      <c r="AJ576" s="211"/>
      <c r="AK576" s="211"/>
      <c r="AL576" s="211"/>
      <c r="AM576" s="211"/>
      <c r="AN576" s="211"/>
      <c r="AO576" s="211"/>
      <c r="AP576" s="211"/>
      <c r="AQ576" s="211"/>
      <c r="AR576" s="211"/>
      <c r="AS576" s="211"/>
      <c r="AT576" s="211"/>
      <c r="AU576" s="211"/>
      <c r="AV576" s="211"/>
      <c r="AW576" s="211"/>
      <c r="AX576" s="211"/>
      <c r="AY576" s="211"/>
      <c r="AZ576" s="211"/>
      <c r="BA576" s="213"/>
      <c r="BB576" s="287"/>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1830" t="s">
        <v>341</v>
      </c>
      <c r="D577" s="1640"/>
      <c r="E577" s="518">
        <v>2.7794362891801341E-2</v>
      </c>
      <c r="F577" s="445"/>
      <c r="G577" s="445"/>
      <c r="H577" s="1831" t="s">
        <v>381</v>
      </c>
      <c r="I577" s="1640"/>
      <c r="J577" s="519">
        <v>1.1463695369251999E-4</v>
      </c>
      <c r="K577" s="445"/>
      <c r="L577" s="445"/>
      <c r="M577" s="1832" t="s">
        <v>306</v>
      </c>
      <c r="N577" s="1640"/>
      <c r="O577" s="520">
        <v>0.11180783577860817</v>
      </c>
      <c r="P577" s="445"/>
      <c r="Q577" s="445"/>
      <c r="AJ577" s="211"/>
      <c r="AK577" s="211"/>
      <c r="AL577" s="211"/>
      <c r="AM577" s="211"/>
      <c r="AN577" s="211"/>
      <c r="AO577" s="211"/>
      <c r="AP577" s="211"/>
      <c r="AQ577" s="211"/>
      <c r="AR577" s="211"/>
      <c r="AS577" s="211"/>
      <c r="AT577" s="211"/>
      <c r="AU577" s="211"/>
      <c r="AV577" s="211"/>
      <c r="AW577" s="211"/>
      <c r="AX577" s="211"/>
      <c r="AY577" s="211"/>
      <c r="AZ577" s="211"/>
      <c r="BA577" s="213"/>
      <c r="BB577" s="287"/>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1830" t="s">
        <v>303</v>
      </c>
      <c r="D578" s="1640"/>
      <c r="E578" s="518">
        <v>0.23658768333712973</v>
      </c>
      <c r="F578" s="445"/>
      <c r="G578" s="445"/>
      <c r="H578" s="1831" t="s">
        <v>323</v>
      </c>
      <c r="I578" s="1640"/>
      <c r="J578" s="519">
        <v>3.4040388162620207E-2</v>
      </c>
      <c r="K578" s="445"/>
      <c r="L578" s="445"/>
      <c r="M578" s="1832" t="s">
        <v>359</v>
      </c>
      <c r="N578" s="1640"/>
      <c r="O578" s="520">
        <v>4.3887374806276152E-3</v>
      </c>
      <c r="P578" s="445"/>
      <c r="Q578" s="445"/>
      <c r="AJ578" s="211"/>
      <c r="AK578" s="211"/>
      <c r="AL578" s="211"/>
      <c r="AM578" s="211"/>
      <c r="AN578" s="211"/>
      <c r="AO578" s="211"/>
      <c r="AP578" s="211"/>
      <c r="AQ578" s="211"/>
      <c r="AR578" s="211"/>
      <c r="AS578" s="211"/>
      <c r="AT578" s="211"/>
      <c r="AU578" s="211"/>
      <c r="AV578" s="211"/>
      <c r="AW578" s="211"/>
      <c r="AX578" s="211"/>
      <c r="AY578" s="211"/>
      <c r="AZ578" s="211"/>
      <c r="BA578" s="213"/>
      <c r="BB578" s="287"/>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1830" t="s">
        <v>306</v>
      </c>
      <c r="D579" s="1640"/>
      <c r="E579" s="518">
        <v>0.18501126743082821</v>
      </c>
      <c r="F579" s="445"/>
      <c r="G579" s="445"/>
      <c r="H579" s="1831" t="s">
        <v>337</v>
      </c>
      <c r="I579" s="1640"/>
      <c r="J579" s="519">
        <v>2.5104670728665561E-2</v>
      </c>
      <c r="K579" s="445"/>
      <c r="L579" s="445"/>
      <c r="M579" s="1832" t="s">
        <v>331</v>
      </c>
      <c r="N579" s="1640"/>
      <c r="O579" s="520">
        <v>2.362154618735746E-2</v>
      </c>
      <c r="P579" s="445"/>
      <c r="Q579" s="445"/>
      <c r="AJ579" s="211"/>
      <c r="AK579" s="211"/>
      <c r="AL579" s="211"/>
      <c r="AM579" s="211"/>
      <c r="AN579" s="211"/>
      <c r="AO579" s="211"/>
      <c r="AP579" s="211"/>
      <c r="AQ579" s="211"/>
      <c r="AR579" s="211"/>
      <c r="AS579" s="211"/>
      <c r="AT579" s="211"/>
      <c r="AU579" s="211"/>
      <c r="AV579" s="211"/>
      <c r="AW579" s="211"/>
      <c r="AX579" s="211"/>
      <c r="AY579" s="211"/>
      <c r="AZ579" s="211"/>
      <c r="BA579" s="213"/>
      <c r="BB579" s="287"/>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1830" t="s">
        <v>359</v>
      </c>
      <c r="D580" s="1640"/>
      <c r="E580" s="518">
        <v>4.8100371061751204E-3</v>
      </c>
      <c r="F580" s="445"/>
      <c r="G580" s="445"/>
      <c r="H580" s="1831" t="s">
        <v>345</v>
      </c>
      <c r="I580" s="1640"/>
      <c r="J580" s="519">
        <v>7.5793590170706252E-3</v>
      </c>
      <c r="K580" s="445"/>
      <c r="L580" s="445"/>
      <c r="M580" s="1832" t="s">
        <v>334</v>
      </c>
      <c r="N580" s="1640"/>
      <c r="O580" s="520">
        <v>1.3575923329970623E-3</v>
      </c>
      <c r="P580" s="445"/>
      <c r="Q580" s="445"/>
      <c r="AJ580" s="211"/>
      <c r="AK580" s="211"/>
      <c r="AL580" s="211"/>
      <c r="AM580" s="211"/>
      <c r="AN580" s="211"/>
      <c r="AO580" s="211"/>
      <c r="AP580" s="211"/>
      <c r="AQ580" s="211"/>
      <c r="AR580" s="211"/>
      <c r="AS580" s="211"/>
      <c r="AT580" s="211"/>
      <c r="AU580" s="211"/>
      <c r="AV580" s="211"/>
      <c r="AW580" s="211"/>
      <c r="AX580" s="211"/>
      <c r="AY580" s="211"/>
      <c r="AZ580" s="211"/>
      <c r="BA580" s="213"/>
      <c r="BB580" s="287"/>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1830" t="s">
        <v>331</v>
      </c>
      <c r="D581" s="1640"/>
      <c r="E581" s="518">
        <v>6.8520826618900327E-2</v>
      </c>
      <c r="F581" s="445"/>
      <c r="G581" s="445"/>
      <c r="H581" s="1831" t="s">
        <v>340</v>
      </c>
      <c r="I581" s="1640"/>
      <c r="J581" s="519">
        <v>4.9262289275184301E-4</v>
      </c>
      <c r="K581" s="445"/>
      <c r="L581" s="445"/>
      <c r="M581" s="1832" t="s">
        <v>336</v>
      </c>
      <c r="N581" s="1640"/>
      <c r="O581" s="520">
        <v>2.3879628541687858E-2</v>
      </c>
      <c r="P581" s="445"/>
      <c r="Q581" s="445"/>
      <c r="AJ581" s="211"/>
      <c r="AK581" s="211"/>
      <c r="AL581" s="211"/>
      <c r="AM581" s="211"/>
      <c r="AN581" s="211"/>
      <c r="AO581" s="211"/>
      <c r="AP581" s="211"/>
      <c r="AQ581" s="211"/>
      <c r="AR581" s="211"/>
      <c r="AS581" s="211"/>
      <c r="AT581" s="211"/>
      <c r="AU581" s="211"/>
      <c r="AV581" s="211"/>
      <c r="AW581" s="211"/>
      <c r="AX581" s="211"/>
      <c r="AY581" s="211"/>
      <c r="AZ581" s="211"/>
      <c r="BA581" s="213"/>
      <c r="BB581" s="287"/>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1830" t="s">
        <v>334</v>
      </c>
      <c r="D582" s="1640"/>
      <c r="E582" s="518">
        <v>4.7862189547321479E-2</v>
      </c>
      <c r="F582" s="445"/>
      <c r="G582" s="445"/>
      <c r="H582" s="1831" t="s">
        <v>349</v>
      </c>
      <c r="I582" s="1640"/>
      <c r="J582" s="519">
        <v>3.7993916491813533E-3</v>
      </c>
      <c r="K582" s="445"/>
      <c r="L582" s="445"/>
      <c r="M582" s="1832" t="s">
        <v>314</v>
      </c>
      <c r="N582" s="1640"/>
      <c r="O582" s="520">
        <v>0.10808715384705869</v>
      </c>
      <c r="P582" s="445"/>
      <c r="Q582" s="445"/>
      <c r="AJ582" s="211"/>
      <c r="AK582" s="211"/>
      <c r="AL582" s="211"/>
      <c r="AM582" s="211"/>
      <c r="AN582" s="211"/>
      <c r="AO582" s="211"/>
      <c r="AP582" s="211"/>
      <c r="AQ582" s="211"/>
      <c r="AR582" s="211"/>
      <c r="AS582" s="211"/>
      <c r="AT582" s="211"/>
      <c r="AU582" s="211"/>
      <c r="AV582" s="211"/>
      <c r="AW582" s="211"/>
      <c r="AX582" s="211"/>
      <c r="AY582" s="211"/>
      <c r="AZ582" s="211"/>
      <c r="BA582" s="213"/>
      <c r="BB582" s="287"/>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1830" t="s">
        <v>336</v>
      </c>
      <c r="D583" s="1640"/>
      <c r="E583" s="518">
        <v>2.0110978294355934E-2</v>
      </c>
      <c r="F583" s="445"/>
      <c r="G583" s="445"/>
      <c r="H583" s="1831" t="s">
        <v>355</v>
      </c>
      <c r="I583" s="1640"/>
      <c r="J583" s="519">
        <v>5.4125882250881706E-3</v>
      </c>
      <c r="K583" s="445"/>
      <c r="L583" s="445"/>
      <c r="M583" s="1832" t="s">
        <v>319</v>
      </c>
      <c r="N583" s="1640"/>
      <c r="O583" s="520">
        <v>8.117471113334998E-2</v>
      </c>
      <c r="P583" s="445"/>
      <c r="Q583" s="445"/>
      <c r="AJ583" s="211"/>
      <c r="AK583" s="211"/>
      <c r="AL583" s="211"/>
      <c r="AM583" s="211"/>
      <c r="AN583" s="211"/>
      <c r="AO583" s="211"/>
      <c r="AP583" s="211"/>
      <c r="AQ583" s="211"/>
      <c r="AR583" s="211"/>
      <c r="AS583" s="211"/>
      <c r="AT583" s="211"/>
      <c r="AU583" s="211"/>
      <c r="AV583" s="211"/>
      <c r="AW583" s="211"/>
      <c r="AX583" s="211"/>
      <c r="AY583" s="211"/>
      <c r="AZ583" s="211"/>
      <c r="BA583" s="213"/>
      <c r="BB583" s="287"/>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1830" t="s">
        <v>314</v>
      </c>
      <c r="D584" s="1640"/>
      <c r="E584" s="518">
        <v>0.20449956965177687</v>
      </c>
      <c r="F584" s="445"/>
      <c r="G584" s="445"/>
      <c r="H584" s="1831" t="s">
        <v>372</v>
      </c>
      <c r="I584" s="1640"/>
      <c r="J584" s="519">
        <v>2.3324782563623227E-4</v>
      </c>
      <c r="K584" s="445"/>
      <c r="L584" s="445"/>
      <c r="M584" s="1832" t="s">
        <v>352</v>
      </c>
      <c r="N584" s="1640"/>
      <c r="O584" s="520">
        <v>6.2564053252459834E-3</v>
      </c>
      <c r="P584" s="445"/>
      <c r="Q584" s="445"/>
      <c r="AJ584" s="211"/>
      <c r="AK584" s="211"/>
      <c r="AL584" s="211"/>
      <c r="AM584" s="211"/>
      <c r="AN584" s="211"/>
      <c r="AO584" s="211"/>
      <c r="AP584" s="211"/>
      <c r="AQ584" s="211"/>
      <c r="AR584" s="211"/>
      <c r="AS584" s="211"/>
      <c r="AT584" s="211"/>
      <c r="AU584" s="211"/>
      <c r="AV584" s="211"/>
      <c r="AW584" s="211"/>
      <c r="AX584" s="211"/>
      <c r="AY584" s="211"/>
      <c r="AZ584" s="211"/>
      <c r="BA584" s="213"/>
      <c r="BB584" s="287"/>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1830" t="s">
        <v>319</v>
      </c>
      <c r="D585" s="1640"/>
      <c r="E585" s="518">
        <v>0.1569437959918473</v>
      </c>
      <c r="F585" s="445"/>
      <c r="G585" s="445"/>
      <c r="H585" s="1831" t="s">
        <v>354</v>
      </c>
      <c r="I585" s="1640"/>
      <c r="J585" s="522">
        <v>7.3510175981780451E-5</v>
      </c>
      <c r="K585" s="445"/>
      <c r="L585" s="445"/>
      <c r="M585" s="1832" t="s">
        <v>339</v>
      </c>
      <c r="N585" s="1640"/>
      <c r="O585" s="520">
        <v>2.0516503310226736E-3</v>
      </c>
      <c r="P585" s="445"/>
      <c r="Q585" s="445"/>
      <c r="AJ585" s="211"/>
      <c r="AK585" s="211"/>
      <c r="AL585" s="211"/>
      <c r="AM585" s="211"/>
      <c r="AN585" s="211"/>
      <c r="AO585" s="211"/>
      <c r="AP585" s="211"/>
      <c r="AQ585" s="211"/>
      <c r="AR585" s="211"/>
      <c r="AS585" s="211"/>
      <c r="AT585" s="211"/>
      <c r="AU585" s="211"/>
      <c r="AV585" s="211"/>
      <c r="AW585" s="211"/>
      <c r="AX585" s="211"/>
      <c r="AY585" s="211"/>
      <c r="AZ585" s="211"/>
      <c r="BA585" s="213"/>
      <c r="BB585" s="287"/>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1830" t="s">
        <v>352</v>
      </c>
      <c r="D586" s="1640"/>
      <c r="E586" s="518">
        <v>1.7539694972666602E-2</v>
      </c>
      <c r="F586" s="445"/>
      <c r="G586" s="445"/>
      <c r="H586" s="1831" t="s">
        <v>326</v>
      </c>
      <c r="I586" s="1640"/>
      <c r="J586" s="519">
        <v>3.398604332535328E-2</v>
      </c>
      <c r="K586" s="445"/>
      <c r="L586" s="445"/>
      <c r="M586" s="1832" t="s">
        <v>350</v>
      </c>
      <c r="N586" s="1640"/>
      <c r="O586" s="526">
        <v>4.7889301702068463E-6</v>
      </c>
      <c r="P586" s="445"/>
      <c r="Q586" s="445"/>
      <c r="AJ586" s="211"/>
      <c r="AK586" s="211"/>
      <c r="AL586" s="211"/>
      <c r="AM586" s="211"/>
      <c r="AN586" s="211"/>
      <c r="AO586" s="211"/>
      <c r="AP586" s="211"/>
      <c r="AQ586" s="211"/>
      <c r="AR586" s="211"/>
      <c r="AS586" s="211"/>
      <c r="AT586" s="211"/>
      <c r="AU586" s="211"/>
      <c r="AV586" s="211"/>
      <c r="AW586" s="211"/>
      <c r="AX586" s="211"/>
      <c r="AY586" s="211"/>
      <c r="AZ586" s="211"/>
      <c r="BA586" s="213"/>
      <c r="BB586" s="287"/>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1830" t="s">
        <v>339</v>
      </c>
      <c r="D587" s="1640"/>
      <c r="E587" s="518">
        <v>3.888109708919562E-2</v>
      </c>
      <c r="F587" s="445"/>
      <c r="G587" s="445"/>
      <c r="H587" s="1831" t="s">
        <v>328</v>
      </c>
      <c r="I587" s="1640"/>
      <c r="J587" s="519">
        <v>4.0823416260256012E-2</v>
      </c>
      <c r="K587" s="445"/>
      <c r="L587" s="445"/>
      <c r="M587" s="1832" t="s">
        <v>365</v>
      </c>
      <c r="N587" s="1640"/>
      <c r="O587" s="520">
        <v>6.3309568530600462E-4</v>
      </c>
      <c r="P587" s="445"/>
      <c r="Q587" s="445"/>
      <c r="AJ587" s="211"/>
      <c r="AK587" s="211"/>
      <c r="AL587" s="211"/>
      <c r="AM587" s="211"/>
      <c r="AN587" s="211"/>
      <c r="AO587" s="211"/>
      <c r="AP587" s="211"/>
      <c r="AQ587" s="211"/>
      <c r="AR587" s="211"/>
      <c r="AS587" s="211"/>
      <c r="AT587" s="211"/>
      <c r="AU587" s="211"/>
      <c r="AV587" s="211"/>
      <c r="AW587" s="211"/>
      <c r="AX587" s="211"/>
      <c r="AY587" s="211"/>
      <c r="AZ587" s="211"/>
      <c r="BA587" s="213"/>
      <c r="BB587" s="287"/>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1830" t="s">
        <v>350</v>
      </c>
      <c r="D588" s="1640"/>
      <c r="E588" s="518">
        <v>1.8633332112201806E-2</v>
      </c>
      <c r="F588" s="445"/>
      <c r="G588" s="445"/>
      <c r="H588" s="1831" t="s">
        <v>377</v>
      </c>
      <c r="I588" s="1640"/>
      <c r="J588" s="522">
        <v>5.0297107322157065E-8</v>
      </c>
      <c r="K588" s="445"/>
      <c r="L588" s="445"/>
      <c r="M588" s="1832" t="s">
        <v>356</v>
      </c>
      <c r="N588" s="1640"/>
      <c r="O588" s="520">
        <v>5.6788437867957694E-3</v>
      </c>
      <c r="P588" s="445"/>
      <c r="Q588" s="445"/>
      <c r="AJ588" s="211"/>
      <c r="AK588" s="211"/>
      <c r="AL588" s="211"/>
      <c r="AM588" s="211"/>
      <c r="AN588" s="211"/>
      <c r="AO588" s="211"/>
      <c r="AP588" s="211"/>
      <c r="AQ588" s="211"/>
      <c r="AR588" s="211"/>
      <c r="AS588" s="211"/>
      <c r="AT588" s="211"/>
      <c r="AU588" s="211"/>
      <c r="AV588" s="211"/>
      <c r="AW588" s="211"/>
      <c r="AX588" s="211"/>
      <c r="AY588" s="211"/>
      <c r="AZ588" s="211"/>
      <c r="BA588" s="213"/>
      <c r="BB588" s="287"/>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1830" t="s">
        <v>365</v>
      </c>
      <c r="D589" s="1640"/>
      <c r="E589" s="518">
        <v>5.9434709508750629E-3</v>
      </c>
      <c r="F589" s="445"/>
      <c r="G589" s="445"/>
      <c r="H589" s="1831" t="s">
        <v>388</v>
      </c>
      <c r="I589" s="1640"/>
      <c r="J589" s="522">
        <v>2.8868515765329861E-6</v>
      </c>
      <c r="K589" s="445"/>
      <c r="L589" s="445"/>
      <c r="M589" s="1832" t="s">
        <v>307</v>
      </c>
      <c r="N589" s="1640"/>
      <c r="O589" s="520">
        <v>0.15072547065360725</v>
      </c>
      <c r="P589" s="445"/>
      <c r="Q589" s="445"/>
      <c r="AJ589" s="211"/>
      <c r="AK589" s="211"/>
      <c r="AL589" s="211"/>
      <c r="AM589" s="211"/>
      <c r="AN589" s="211"/>
      <c r="AO589" s="211"/>
      <c r="AP589" s="211"/>
      <c r="AQ589" s="211"/>
      <c r="AR589" s="211"/>
      <c r="AS589" s="211"/>
      <c r="AT589" s="211"/>
      <c r="AU589" s="211"/>
      <c r="AV589" s="211"/>
      <c r="AW589" s="211"/>
      <c r="AX589" s="211"/>
      <c r="AY589" s="211"/>
      <c r="AZ589" s="211"/>
      <c r="BA589" s="213"/>
      <c r="BB589" s="287"/>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1830" t="s">
        <v>356</v>
      </c>
      <c r="D590" s="1640"/>
      <c r="E590" s="518">
        <v>1.3855765199353862E-2</v>
      </c>
      <c r="F590" s="445"/>
      <c r="G590" s="445"/>
      <c r="H590" s="1831" t="s">
        <v>383</v>
      </c>
      <c r="I590" s="1640"/>
      <c r="J590" s="522">
        <v>2.0687776872957535E-7</v>
      </c>
      <c r="K590" s="445"/>
      <c r="L590" s="445"/>
      <c r="M590" s="1832" t="s">
        <v>309</v>
      </c>
      <c r="N590" s="1640"/>
      <c r="O590" s="520">
        <v>0.14371704089983578</v>
      </c>
      <c r="P590" s="445"/>
      <c r="Q590" s="445"/>
      <c r="AJ590" s="211"/>
      <c r="AK590" s="211"/>
      <c r="AL590" s="211"/>
      <c r="AM590" s="211"/>
      <c r="AN590" s="211"/>
      <c r="AO590" s="211"/>
      <c r="AP590" s="211"/>
      <c r="AQ590" s="211"/>
      <c r="AR590" s="211"/>
      <c r="AS590" s="211"/>
      <c r="AT590" s="211"/>
      <c r="AU590" s="211"/>
      <c r="AV590" s="211"/>
      <c r="AW590" s="211"/>
      <c r="AX590" s="211"/>
      <c r="AY590" s="211"/>
      <c r="AZ590" s="211"/>
      <c r="BA590" s="213"/>
      <c r="BB590" s="287"/>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1830" t="s">
        <v>307</v>
      </c>
      <c r="D591" s="1640"/>
      <c r="E591" s="518">
        <v>0.27564840385700812</v>
      </c>
      <c r="F591" s="445"/>
      <c r="G591" s="445"/>
      <c r="H591" s="1831" t="s">
        <v>380</v>
      </c>
      <c r="I591" s="1640"/>
      <c r="J591" s="519">
        <v>4.3449894553510026E-4</v>
      </c>
      <c r="K591" s="445"/>
      <c r="L591" s="445"/>
      <c r="M591" s="1832" t="s">
        <v>363</v>
      </c>
      <c r="N591" s="1640"/>
      <c r="O591" s="520">
        <v>2.5973107531384616E-3</v>
      </c>
      <c r="P591" s="445"/>
      <c r="Q591" s="445"/>
      <c r="AJ591" s="211"/>
      <c r="AK591" s="211"/>
      <c r="AL591" s="211"/>
      <c r="AM591" s="211"/>
      <c r="AN591" s="211"/>
      <c r="AO591" s="211"/>
      <c r="AP591" s="211"/>
      <c r="AQ591" s="211"/>
      <c r="AR591" s="211"/>
      <c r="AS591" s="211"/>
      <c r="AT591" s="211"/>
      <c r="AU591" s="211"/>
      <c r="AV591" s="211"/>
      <c r="AW591" s="211"/>
      <c r="AX591" s="211"/>
      <c r="AY591" s="211"/>
      <c r="AZ591" s="211"/>
      <c r="BA591" s="213"/>
      <c r="BB591" s="287"/>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1830" t="s">
        <v>309</v>
      </c>
      <c r="D592" s="1640"/>
      <c r="E592" s="518">
        <v>0.2652324146464714</v>
      </c>
      <c r="F592" s="445"/>
      <c r="G592" s="445"/>
      <c r="H592" s="1831" t="s">
        <v>342</v>
      </c>
      <c r="I592" s="1640"/>
      <c r="J592" s="519">
        <v>1.6331347605213862E-3</v>
      </c>
      <c r="K592" s="445"/>
      <c r="L592" s="445"/>
      <c r="M592" s="1832" t="s">
        <v>381</v>
      </c>
      <c r="N592" s="1640"/>
      <c r="O592" s="520">
        <v>5.0232146245689712E-4</v>
      </c>
      <c r="P592" s="445"/>
      <c r="Q592" s="445"/>
      <c r="AJ592" s="211"/>
      <c r="AK592" s="211"/>
      <c r="AL592" s="211"/>
      <c r="AM592" s="211"/>
      <c r="AN592" s="211"/>
      <c r="AO592" s="211"/>
      <c r="AP592" s="211"/>
      <c r="AQ592" s="211"/>
      <c r="AR592" s="211"/>
      <c r="AS592" s="211"/>
      <c r="AT592" s="211"/>
      <c r="AU592" s="211"/>
      <c r="AV592" s="211"/>
      <c r="AW592" s="211"/>
      <c r="AX592" s="211"/>
      <c r="AY592" s="211"/>
      <c r="AZ592" s="211"/>
      <c r="BA592" s="213"/>
      <c r="BB592" s="287"/>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1830" t="s">
        <v>363</v>
      </c>
      <c r="D593" s="1640"/>
      <c r="E593" s="518">
        <v>4.9599332788662579E-3</v>
      </c>
      <c r="F593" s="445"/>
      <c r="G593" s="445"/>
      <c r="H593" s="1831" t="s">
        <v>344</v>
      </c>
      <c r="I593" s="1640"/>
      <c r="J593" s="519">
        <v>3.172753356028353E-3</v>
      </c>
      <c r="K593" s="445"/>
      <c r="L593" s="445"/>
      <c r="M593" s="1832" t="s">
        <v>323</v>
      </c>
      <c r="N593" s="1640"/>
      <c r="O593" s="520">
        <v>1.5187907840665685E-2</v>
      </c>
      <c r="P593" s="445"/>
      <c r="Q593" s="445"/>
      <c r="AJ593" s="211"/>
      <c r="AK593" s="211"/>
      <c r="AL593" s="211"/>
      <c r="AM593" s="211"/>
      <c r="AN593" s="211"/>
      <c r="AO593" s="211"/>
      <c r="AP593" s="211"/>
      <c r="AQ593" s="211"/>
      <c r="AR593" s="211"/>
      <c r="AS593" s="211"/>
      <c r="AT593" s="211"/>
      <c r="AU593" s="211"/>
      <c r="AV593" s="211"/>
      <c r="AW593" s="211"/>
      <c r="AX593" s="211"/>
      <c r="AY593" s="211"/>
      <c r="AZ593" s="211"/>
      <c r="BA593" s="213"/>
      <c r="BB593" s="287"/>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1830" t="s">
        <v>381</v>
      </c>
      <c r="D594" s="1640"/>
      <c r="E594" s="518">
        <v>7.8304395249532781E-4</v>
      </c>
      <c r="F594" s="445"/>
      <c r="G594" s="445"/>
      <c r="H594" s="1831" t="s">
        <v>387</v>
      </c>
      <c r="I594" s="1640"/>
      <c r="J594" s="522">
        <v>9.3615037940084875E-5</v>
      </c>
      <c r="K594" s="445"/>
      <c r="L594" s="445"/>
      <c r="M594" s="1832" t="s">
        <v>337</v>
      </c>
      <c r="N594" s="1640"/>
      <c r="O594" s="520">
        <v>2.9065039968100665E-4</v>
      </c>
      <c r="P594" s="445"/>
      <c r="Q594" s="445"/>
      <c r="AJ594" s="211"/>
      <c r="AK594" s="211"/>
      <c r="AL594" s="211"/>
      <c r="AM594" s="211"/>
      <c r="AN594" s="211"/>
      <c r="AO594" s="211"/>
      <c r="AP594" s="211"/>
      <c r="AQ594" s="211"/>
      <c r="AR594" s="211"/>
      <c r="AS594" s="211"/>
      <c r="AT594" s="211"/>
      <c r="AU594" s="211"/>
      <c r="AV594" s="211"/>
      <c r="AW594" s="211"/>
      <c r="AX594" s="211"/>
      <c r="AY594" s="211"/>
      <c r="AZ594" s="211"/>
      <c r="BA594" s="213"/>
      <c r="BB594" s="287"/>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1830" t="s">
        <v>323</v>
      </c>
      <c r="D595" s="1640"/>
      <c r="E595" s="518">
        <v>0.12969565376577219</v>
      </c>
      <c r="F595" s="445"/>
      <c r="G595" s="445"/>
      <c r="H595" s="1852" t="s">
        <v>316</v>
      </c>
      <c r="I595" s="1640"/>
      <c r="J595" s="521">
        <v>0.20586726385468307</v>
      </c>
      <c r="K595" s="445"/>
      <c r="L595" s="445"/>
      <c r="M595" s="1832" t="s">
        <v>345</v>
      </c>
      <c r="N595" s="1640"/>
      <c r="O595" s="520">
        <v>4.9056844230287175E-3</v>
      </c>
      <c r="P595" s="445"/>
      <c r="Q595" s="445"/>
      <c r="AJ595" s="211"/>
      <c r="AK595" s="211"/>
      <c r="AL595" s="211"/>
      <c r="AM595" s="211"/>
      <c r="AN595" s="211"/>
      <c r="AO595" s="211"/>
      <c r="AP595" s="211"/>
      <c r="AQ595" s="211"/>
      <c r="AR595" s="211"/>
      <c r="AS595" s="211"/>
      <c r="AT595" s="211"/>
      <c r="AU595" s="211"/>
      <c r="AV595" s="211"/>
      <c r="AW595" s="211"/>
      <c r="AX595" s="211"/>
      <c r="AY595" s="211"/>
      <c r="AZ595" s="211"/>
      <c r="BA595" s="213"/>
      <c r="BB595" s="287"/>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1830" t="s">
        <v>337</v>
      </c>
      <c r="D596" s="1640"/>
      <c r="E596" s="518">
        <v>4.2408165646523943E-2</v>
      </c>
      <c r="F596" s="445"/>
      <c r="G596" s="445"/>
      <c r="H596" s="1639"/>
      <c r="I596" s="1640"/>
      <c r="J596" s="461"/>
      <c r="K596" s="445"/>
      <c r="L596" s="445"/>
      <c r="M596" s="1832" t="s">
        <v>340</v>
      </c>
      <c r="N596" s="1640"/>
      <c r="O596" s="520">
        <v>1.7710975724855547E-2</v>
      </c>
      <c r="P596" s="445"/>
      <c r="Q596" s="445"/>
      <c r="AJ596" s="211"/>
      <c r="AK596" s="211"/>
      <c r="AL596" s="211"/>
      <c r="AM596" s="211"/>
      <c r="AN596" s="211"/>
      <c r="AO596" s="211"/>
      <c r="AP596" s="211"/>
      <c r="AQ596" s="211"/>
      <c r="AR596" s="211"/>
      <c r="AS596" s="211"/>
      <c r="AT596" s="211"/>
      <c r="AU596" s="211"/>
      <c r="AV596" s="211"/>
      <c r="AW596" s="211"/>
      <c r="AX596" s="211"/>
      <c r="AY596" s="211"/>
      <c r="AZ596" s="211"/>
      <c r="BA596" s="213"/>
      <c r="BB596" s="287"/>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1830" t="s">
        <v>345</v>
      </c>
      <c r="D597" s="1640"/>
      <c r="E597" s="518">
        <v>2.8818542415793451E-2</v>
      </c>
      <c r="F597" s="445"/>
      <c r="G597" s="445"/>
      <c r="H597" s="1639"/>
      <c r="I597" s="1640"/>
      <c r="J597" s="445"/>
      <c r="K597" s="445"/>
      <c r="L597" s="445"/>
      <c r="M597" s="1832" t="s">
        <v>349</v>
      </c>
      <c r="N597" s="1640"/>
      <c r="O597" s="520">
        <v>1.1116020982803823E-3</v>
      </c>
      <c r="P597" s="445"/>
      <c r="Q597" s="445"/>
      <c r="AJ597" s="211"/>
      <c r="AK597" s="211"/>
      <c r="AL597" s="211"/>
      <c r="AM597" s="211"/>
      <c r="AN597" s="211"/>
      <c r="AO597" s="211"/>
      <c r="AP597" s="211"/>
      <c r="AQ597" s="211"/>
      <c r="AR597" s="211"/>
      <c r="AS597" s="211"/>
      <c r="AT597" s="211"/>
      <c r="AU597" s="211"/>
      <c r="AV597" s="211"/>
      <c r="AW597" s="211"/>
      <c r="AX597" s="211"/>
      <c r="AY597" s="211"/>
      <c r="AZ597" s="211"/>
      <c r="BA597" s="213"/>
      <c r="BB597" s="287"/>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1830" t="s">
        <v>340</v>
      </c>
      <c r="D598" s="1640"/>
      <c r="E598" s="518">
        <v>3.6659933114120857E-2</v>
      </c>
      <c r="F598" s="445"/>
      <c r="G598" s="445"/>
      <c r="H598" s="1833" t="s">
        <v>266</v>
      </c>
      <c r="I598" s="1640"/>
      <c r="J598" s="1640"/>
      <c r="K598" s="1640"/>
      <c r="L598" s="1640"/>
      <c r="M598" s="1832" t="s">
        <v>355</v>
      </c>
      <c r="N598" s="1640"/>
      <c r="O598" s="520">
        <v>5.8836149586587606E-3</v>
      </c>
      <c r="P598" s="445"/>
      <c r="Q598" s="445"/>
      <c r="AJ598" s="211"/>
      <c r="AK598" s="211"/>
      <c r="AL598" s="211"/>
      <c r="AM598" s="211"/>
      <c r="AN598" s="211"/>
      <c r="AO598" s="211"/>
      <c r="AP598" s="211"/>
      <c r="AQ598" s="211"/>
      <c r="AR598" s="211"/>
      <c r="AS598" s="211"/>
      <c r="AT598" s="211"/>
      <c r="AU598" s="211"/>
      <c r="AV598" s="211"/>
      <c r="AW598" s="211"/>
      <c r="AX598" s="211"/>
      <c r="AY598" s="211"/>
      <c r="AZ598" s="211"/>
      <c r="BA598" s="213"/>
      <c r="BB598" s="287"/>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1830" t="s">
        <v>349</v>
      </c>
      <c r="D599" s="1640"/>
      <c r="E599" s="518">
        <v>2.6888623373729128E-2</v>
      </c>
      <c r="F599" s="445"/>
      <c r="G599" s="445"/>
      <c r="H599" s="1854" t="s">
        <v>204</v>
      </c>
      <c r="I599" s="1640"/>
      <c r="J599" s="1855" t="s">
        <v>267</v>
      </c>
      <c r="K599" s="1856"/>
      <c r="L599" s="1857"/>
      <c r="M599" s="1832" t="s">
        <v>372</v>
      </c>
      <c r="N599" s="1640"/>
      <c r="O599" s="520">
        <v>1.0159830283569188E-3</v>
      </c>
      <c r="P599" s="445"/>
      <c r="Q599" s="445"/>
      <c r="AJ599" s="211"/>
      <c r="AK599" s="211"/>
      <c r="AL599" s="211"/>
      <c r="AM599" s="211"/>
      <c r="AN599" s="211"/>
      <c r="AO599" s="211"/>
      <c r="AP599" s="211"/>
      <c r="AQ599" s="211"/>
      <c r="AR599" s="211"/>
      <c r="AS599" s="211"/>
      <c r="AT599" s="211"/>
      <c r="AU599" s="211"/>
      <c r="AV599" s="211"/>
      <c r="AW599" s="211"/>
      <c r="AX599" s="211"/>
      <c r="AY599" s="211"/>
      <c r="AZ599" s="211"/>
      <c r="BA599" s="213"/>
      <c r="BB599" s="287"/>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1830" t="s">
        <v>355</v>
      </c>
      <c r="D600" s="1640"/>
      <c r="E600" s="518">
        <v>5.9707858597704225E-3</v>
      </c>
      <c r="F600" s="445"/>
      <c r="G600" s="445"/>
      <c r="H600" s="1640"/>
      <c r="I600" s="1640"/>
      <c r="J600" s="500" t="s">
        <v>191</v>
      </c>
      <c r="K600" s="501" t="s">
        <v>268</v>
      </c>
      <c r="L600" s="502" t="s">
        <v>269</v>
      </c>
      <c r="M600" s="1832" t="s">
        <v>354</v>
      </c>
      <c r="N600" s="1640"/>
      <c r="O600" s="520">
        <v>6.1026693516763814E-3</v>
      </c>
      <c r="P600" s="445"/>
      <c r="Q600" s="445"/>
      <c r="AJ600" s="211"/>
      <c r="AK600" s="211"/>
      <c r="AL600" s="211"/>
      <c r="AM600" s="211"/>
      <c r="AN600" s="211"/>
      <c r="AO600" s="211"/>
      <c r="AP600" s="211"/>
      <c r="AQ600" s="211"/>
      <c r="AR600" s="211"/>
      <c r="AS600" s="211"/>
      <c r="AT600" s="211"/>
      <c r="AU600" s="211"/>
      <c r="AV600" s="211"/>
      <c r="AW600" s="211"/>
      <c r="AX600" s="211"/>
      <c r="AY600" s="211"/>
      <c r="AZ600" s="211"/>
      <c r="BA600" s="213"/>
      <c r="BB600" s="287"/>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1830" t="s">
        <v>372</v>
      </c>
      <c r="D601" s="1640"/>
      <c r="E601" s="518">
        <v>4.5503057328159175E-3</v>
      </c>
      <c r="F601" s="445"/>
      <c r="G601" s="445"/>
      <c r="H601" s="1853" t="s">
        <v>205</v>
      </c>
      <c r="I601" s="1640"/>
      <c r="J601" s="527">
        <v>7.3948366164150476</v>
      </c>
      <c r="K601" s="528">
        <v>7.8668474642713271</v>
      </c>
      <c r="L601" s="529">
        <v>7.8668474642713271</v>
      </c>
      <c r="M601" s="1832" t="s">
        <v>326</v>
      </c>
      <c r="N601" s="1640"/>
      <c r="O601" s="520">
        <v>2.868443710890111E-2</v>
      </c>
      <c r="P601" s="445"/>
      <c r="Q601" s="445"/>
      <c r="AJ601" s="211"/>
      <c r="AK601" s="211"/>
      <c r="AL601" s="211"/>
      <c r="AM601" s="211"/>
      <c r="AN601" s="211"/>
      <c r="AO601" s="211"/>
      <c r="AP601" s="211"/>
      <c r="AQ601" s="211"/>
      <c r="AR601" s="211"/>
      <c r="AS601" s="211"/>
      <c r="AT601" s="211"/>
      <c r="AU601" s="211"/>
      <c r="AV601" s="211"/>
      <c r="AW601" s="211"/>
      <c r="AX601" s="211"/>
      <c r="AY601" s="211"/>
      <c r="AZ601" s="211"/>
      <c r="BA601" s="213"/>
      <c r="BB601" s="287"/>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1830" t="s">
        <v>354</v>
      </c>
      <c r="D602" s="1640"/>
      <c r="E602" s="518">
        <v>1.9570970057039828E-2</v>
      </c>
      <c r="F602" s="445"/>
      <c r="G602" s="445"/>
      <c r="H602" s="1639"/>
      <c r="I602" s="1640"/>
      <c r="J602" s="461"/>
      <c r="K602" s="461"/>
      <c r="L602" s="461"/>
      <c r="M602" s="1832" t="s">
        <v>328</v>
      </c>
      <c r="N602" s="1640"/>
      <c r="O602" s="520">
        <v>3.4628573865898328E-2</v>
      </c>
      <c r="P602" s="445"/>
      <c r="Q602" s="445"/>
      <c r="AJ602" s="211"/>
      <c r="AK602" s="211"/>
      <c r="AL602" s="211"/>
      <c r="AM602" s="211"/>
      <c r="AN602" s="211"/>
      <c r="AO602" s="211"/>
      <c r="AP602" s="211"/>
      <c r="AQ602" s="211"/>
      <c r="AR602" s="211"/>
      <c r="AS602" s="211"/>
      <c r="AT602" s="211"/>
      <c r="AU602" s="211"/>
      <c r="AV602" s="211"/>
      <c r="AW602" s="211"/>
      <c r="AX602" s="211"/>
      <c r="AY602" s="211"/>
      <c r="AZ602" s="211"/>
      <c r="BA602" s="213"/>
      <c r="BB602" s="287"/>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1830" t="s">
        <v>326</v>
      </c>
      <c r="D603" s="1640"/>
      <c r="E603" s="518">
        <v>9.6913639678448057E-2</v>
      </c>
      <c r="F603" s="445"/>
      <c r="G603" s="445"/>
      <c r="H603" s="1639"/>
      <c r="I603" s="1640"/>
      <c r="J603" s="445"/>
      <c r="K603" s="445"/>
      <c r="L603" s="445"/>
      <c r="M603" s="1832" t="s">
        <v>377</v>
      </c>
      <c r="N603" s="1640"/>
      <c r="O603" s="520">
        <v>1.6330257623966632E-4</v>
      </c>
      <c r="P603" s="445"/>
      <c r="Q603" s="445"/>
      <c r="AJ603" s="211"/>
      <c r="AK603" s="211"/>
      <c r="AL603" s="211"/>
      <c r="AM603" s="211"/>
      <c r="AN603" s="211"/>
      <c r="AO603" s="211"/>
      <c r="AP603" s="211"/>
      <c r="AQ603" s="211"/>
      <c r="AR603" s="211"/>
      <c r="AS603" s="211"/>
      <c r="AT603" s="211"/>
      <c r="AU603" s="211"/>
      <c r="AV603" s="211"/>
      <c r="AW603" s="211"/>
      <c r="AX603" s="211"/>
      <c r="AY603" s="211"/>
      <c r="AZ603" s="211"/>
      <c r="BA603" s="213"/>
      <c r="BB603" s="287"/>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1830" t="s">
        <v>328</v>
      </c>
      <c r="D604" s="1640"/>
      <c r="E604" s="518">
        <v>9.457104999185878E-2</v>
      </c>
      <c r="F604" s="445"/>
      <c r="G604" s="445"/>
      <c r="H604" s="1833" t="s">
        <v>270</v>
      </c>
      <c r="I604" s="1640"/>
      <c r="J604" s="1640"/>
      <c r="K604" s="445"/>
      <c r="L604" s="445"/>
      <c r="M604" s="1832" t="s">
        <v>388</v>
      </c>
      <c r="N604" s="1640"/>
      <c r="O604" s="520">
        <v>1.6043938151503713E-4</v>
      </c>
      <c r="P604" s="445"/>
      <c r="Q604" s="445"/>
      <c r="AJ604" s="211"/>
      <c r="AK604" s="211"/>
      <c r="AL604" s="211"/>
      <c r="AM604" s="211"/>
      <c r="AN604" s="211"/>
      <c r="AO604" s="211"/>
      <c r="AP604" s="211"/>
      <c r="AQ604" s="211"/>
      <c r="AR604" s="211"/>
      <c r="AS604" s="211"/>
      <c r="AT604" s="211"/>
      <c r="AU604" s="211"/>
      <c r="AV604" s="211"/>
      <c r="AW604" s="211"/>
      <c r="AX604" s="211"/>
      <c r="AY604" s="211"/>
      <c r="AZ604" s="211"/>
      <c r="BA604" s="214"/>
      <c r="BB604" s="288"/>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1830" t="s">
        <v>377</v>
      </c>
      <c r="D605" s="1640"/>
      <c r="E605" s="518">
        <v>1.927587508898509E-3</v>
      </c>
      <c r="F605" s="445"/>
      <c r="G605" s="445"/>
      <c r="H605" s="1639"/>
      <c r="I605" s="1640"/>
      <c r="J605" s="503" t="s">
        <v>204</v>
      </c>
      <c r="K605" s="445"/>
      <c r="L605" s="445"/>
      <c r="M605" s="1832" t="s">
        <v>383</v>
      </c>
      <c r="N605" s="1640"/>
      <c r="O605" s="520">
        <v>4.0114534937550368E-4</v>
      </c>
      <c r="P605" s="445"/>
      <c r="Q605" s="445"/>
      <c r="AJ605" s="211"/>
      <c r="AK605" s="211"/>
      <c r="AL605" s="211"/>
      <c r="AM605" s="211"/>
      <c r="AN605" s="211"/>
      <c r="AO605" s="211"/>
      <c r="AP605" s="211"/>
      <c r="AQ605" s="211"/>
      <c r="AR605" s="211"/>
      <c r="AS605" s="211"/>
      <c r="AT605" s="211"/>
      <c r="AU605" s="211"/>
      <c r="AV605" s="211"/>
      <c r="AW605" s="211"/>
      <c r="AX605" s="211"/>
      <c r="AY605" s="211"/>
      <c r="AZ605" s="211"/>
      <c r="BA605" s="214"/>
      <c r="BB605" s="288"/>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1830" t="s">
        <v>388</v>
      </c>
      <c r="D606" s="1640"/>
      <c r="E606" s="518">
        <v>3.1432141786288107E-4</v>
      </c>
      <c r="F606" s="445"/>
      <c r="G606" s="445"/>
      <c r="H606" s="1640"/>
      <c r="I606" s="1640"/>
      <c r="J606" s="530" t="s">
        <v>205</v>
      </c>
      <c r="K606" s="445"/>
      <c r="L606" s="445"/>
      <c r="M606" s="1832" t="s">
        <v>382</v>
      </c>
      <c r="N606" s="1640"/>
      <c r="O606" s="520">
        <v>4.0639517241727755E-4</v>
      </c>
      <c r="P606" s="445"/>
      <c r="Q606" s="445"/>
      <c r="AJ606" s="211"/>
      <c r="AK606" s="211"/>
      <c r="AL606" s="211"/>
      <c r="AM606" s="211"/>
      <c r="AN606" s="211"/>
      <c r="AO606" s="211"/>
      <c r="AP606" s="211"/>
      <c r="AQ606" s="211"/>
      <c r="AR606" s="211"/>
      <c r="AS606" s="211"/>
      <c r="AT606" s="211"/>
      <c r="AU606" s="211"/>
      <c r="AV606" s="211"/>
      <c r="AW606" s="211"/>
      <c r="AX606" s="211"/>
      <c r="AY606" s="211"/>
      <c r="AZ606" s="211"/>
      <c r="BA606" s="214"/>
      <c r="BB606" s="288"/>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1830" t="s">
        <v>383</v>
      </c>
      <c r="D607" s="1640"/>
      <c r="E607" s="518">
        <v>5.8390168099165278E-4</v>
      </c>
      <c r="F607" s="445"/>
      <c r="G607" s="445"/>
      <c r="H607" s="1851" t="s">
        <v>232</v>
      </c>
      <c r="I607" s="1640"/>
      <c r="J607" s="516">
        <v>-3.985865243481624E-2</v>
      </c>
      <c r="K607" s="445"/>
      <c r="L607" s="445"/>
      <c r="M607" s="1832" t="s">
        <v>392</v>
      </c>
      <c r="N607" s="1640"/>
      <c r="O607" s="520">
        <v>1.6324105468937364E-4</v>
      </c>
      <c r="P607" s="445"/>
      <c r="Q607" s="445"/>
      <c r="AJ607" s="211"/>
      <c r="AK607" s="211"/>
      <c r="AL607" s="211"/>
      <c r="AM607" s="211"/>
      <c r="AN607" s="211"/>
      <c r="AO607" s="211"/>
      <c r="AP607" s="211"/>
      <c r="AQ607" s="211"/>
      <c r="AR607" s="211"/>
      <c r="AS607" s="211"/>
      <c r="AT607" s="211"/>
      <c r="AU607" s="211"/>
      <c r="AV607" s="211"/>
      <c r="AW607" s="211"/>
      <c r="AX607" s="211"/>
      <c r="AY607" s="211"/>
      <c r="AZ607" s="211"/>
      <c r="BA607" s="214"/>
      <c r="BB607" s="288"/>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1830" t="s">
        <v>382</v>
      </c>
      <c r="D608" s="1640"/>
      <c r="E608" s="518">
        <v>7.2656462818370294E-4</v>
      </c>
      <c r="F608" s="445"/>
      <c r="G608" s="445"/>
      <c r="H608" s="1831" t="s">
        <v>299</v>
      </c>
      <c r="I608" s="1640"/>
      <c r="J608" s="519">
        <v>-9.3135815825746732E-2</v>
      </c>
      <c r="K608" s="445"/>
      <c r="L608" s="445"/>
      <c r="M608" s="1832" t="s">
        <v>380</v>
      </c>
      <c r="N608" s="1640"/>
      <c r="O608" s="520">
        <v>1.3806306820028966E-4</v>
      </c>
      <c r="P608" s="445"/>
      <c r="Q608" s="445"/>
      <c r="AJ608" s="211"/>
      <c r="AK608" s="211"/>
      <c r="AL608" s="211"/>
      <c r="AM608" s="211"/>
      <c r="AN608" s="211"/>
      <c r="AO608" s="211"/>
      <c r="AP608" s="211"/>
      <c r="AQ608" s="211"/>
      <c r="AR608" s="211"/>
      <c r="AS608" s="211"/>
      <c r="AT608" s="211"/>
      <c r="AU608" s="211"/>
      <c r="AV608" s="211"/>
      <c r="AW608" s="211"/>
      <c r="AX608" s="211"/>
      <c r="AY608" s="211"/>
      <c r="AZ608" s="211"/>
      <c r="BA608" s="214"/>
      <c r="BB608" s="288"/>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1830" t="s">
        <v>392</v>
      </c>
      <c r="D609" s="1640"/>
      <c r="E609" s="518">
        <v>2.1017486642049138E-4</v>
      </c>
      <c r="F609" s="445"/>
      <c r="G609" s="445"/>
      <c r="H609" s="1831" t="s">
        <v>391</v>
      </c>
      <c r="I609" s="1640"/>
      <c r="J609" s="519">
        <v>3.5586385062377686E-4</v>
      </c>
      <c r="K609" s="445"/>
      <c r="L609" s="445"/>
      <c r="M609" s="1832" t="s">
        <v>342</v>
      </c>
      <c r="N609" s="1640"/>
      <c r="O609" s="520">
        <v>1.496927307033462E-2</v>
      </c>
      <c r="P609" s="445"/>
      <c r="Q609" s="445"/>
      <c r="AJ609" s="211"/>
      <c r="AK609" s="211"/>
      <c r="AL609" s="211"/>
      <c r="AM609" s="211"/>
      <c r="AN609" s="211"/>
      <c r="AO609" s="211"/>
      <c r="AP609" s="211"/>
      <c r="AQ609" s="211"/>
      <c r="AR609" s="211"/>
      <c r="AS609" s="211"/>
      <c r="AT609" s="211"/>
      <c r="AU609" s="211"/>
      <c r="AV609" s="211"/>
      <c r="AW609" s="211"/>
      <c r="AX609" s="211"/>
      <c r="AY609" s="211"/>
      <c r="AZ609" s="211"/>
      <c r="BA609" s="214"/>
      <c r="BB609" s="288"/>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1830" t="s">
        <v>380</v>
      </c>
      <c r="D610" s="1640"/>
      <c r="E610" s="518">
        <v>1.8661114555274246E-4</v>
      </c>
      <c r="F610" s="445"/>
      <c r="G610" s="445"/>
      <c r="H610" s="1831" t="s">
        <v>366</v>
      </c>
      <c r="I610" s="1640"/>
      <c r="J610" s="519">
        <v>-7.5466983283893991E-3</v>
      </c>
      <c r="K610" s="445"/>
      <c r="L610" s="445"/>
      <c r="M610" s="1832" t="s">
        <v>344</v>
      </c>
      <c r="N610" s="1640"/>
      <c r="O610" s="520">
        <v>1.3821325016765902E-2</v>
      </c>
      <c r="P610" s="445"/>
      <c r="Q610" s="445"/>
      <c r="AJ610" s="211"/>
      <c r="AK610" s="211"/>
      <c r="AL610" s="211"/>
      <c r="AM610" s="211"/>
      <c r="AN610" s="211"/>
      <c r="AO610" s="211"/>
      <c r="AP610" s="211"/>
      <c r="AQ610" s="211"/>
      <c r="AR610" s="211"/>
      <c r="AS610" s="211"/>
      <c r="AT610" s="211"/>
      <c r="AU610" s="211"/>
      <c r="AV610" s="211"/>
      <c r="AW610" s="211"/>
      <c r="AX610" s="211"/>
      <c r="AY610" s="211"/>
      <c r="AZ610" s="211"/>
      <c r="BA610" s="214"/>
      <c r="BB610" s="288"/>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1830" t="s">
        <v>342</v>
      </c>
      <c r="D611" s="1640"/>
      <c r="E611" s="518">
        <v>2.5421484403131699E-2</v>
      </c>
      <c r="F611" s="445"/>
      <c r="G611" s="445"/>
      <c r="H611" s="1831" t="s">
        <v>384</v>
      </c>
      <c r="I611" s="1640"/>
      <c r="J611" s="519">
        <v>-1.6408824781332771E-3</v>
      </c>
      <c r="K611" s="445"/>
      <c r="L611" s="445"/>
      <c r="M611" s="1832" t="s">
        <v>375</v>
      </c>
      <c r="N611" s="1640"/>
      <c r="O611" s="520">
        <v>9.3263530151847655E-4</v>
      </c>
      <c r="P611" s="445"/>
      <c r="Q611" s="445"/>
      <c r="AJ611" s="211"/>
      <c r="AK611" s="211"/>
      <c r="AL611" s="211"/>
      <c r="AM611" s="211"/>
      <c r="AN611" s="211"/>
      <c r="AO611" s="211"/>
      <c r="AP611" s="211"/>
      <c r="AQ611" s="211"/>
      <c r="AR611" s="211"/>
      <c r="AS611" s="211"/>
      <c r="AT611" s="211"/>
      <c r="AU611" s="211"/>
      <c r="AV611" s="211"/>
      <c r="AW611" s="211"/>
      <c r="AX611" s="211"/>
      <c r="AY611" s="211"/>
      <c r="AZ611" s="211"/>
      <c r="BA611" s="214"/>
      <c r="BB611" s="288"/>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1830" t="s">
        <v>344</v>
      </c>
      <c r="D612" s="1640"/>
      <c r="E612" s="518">
        <v>2.3569642519043539E-2</v>
      </c>
      <c r="F612" s="445"/>
      <c r="G612" s="445"/>
      <c r="H612" s="1831" t="s">
        <v>330</v>
      </c>
      <c r="I612" s="1640"/>
      <c r="J612" s="519">
        <v>2.3623002151811009E-2</v>
      </c>
      <c r="K612" s="445"/>
      <c r="L612" s="445"/>
      <c r="M612" s="1832" t="s">
        <v>387</v>
      </c>
      <c r="N612" s="1640"/>
      <c r="O612" s="520">
        <v>2.3899710007166896E-4</v>
      </c>
      <c r="P612" s="445"/>
      <c r="Q612" s="445"/>
      <c r="AJ612" s="211"/>
      <c r="AK612" s="211"/>
      <c r="AL612" s="211"/>
      <c r="AM612" s="211"/>
      <c r="AN612" s="211"/>
      <c r="AO612" s="211"/>
      <c r="AP612" s="211"/>
      <c r="AQ612" s="211"/>
      <c r="AR612" s="211"/>
      <c r="AS612" s="211"/>
      <c r="AT612" s="211"/>
      <c r="AU612" s="211"/>
      <c r="AV612" s="211"/>
      <c r="AW612" s="211"/>
      <c r="AX612" s="211"/>
      <c r="AY612" s="211"/>
      <c r="AZ612" s="211"/>
      <c r="BA612" s="214"/>
      <c r="BB612" s="288"/>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1830" t="s">
        <v>375</v>
      </c>
      <c r="D613" s="1640"/>
      <c r="E613" s="518">
        <v>1.5992455880482184E-3</v>
      </c>
      <c r="F613" s="445"/>
      <c r="G613" s="445"/>
      <c r="H613" s="1831" t="s">
        <v>304</v>
      </c>
      <c r="I613" s="1640"/>
      <c r="J613" s="519">
        <v>7.0732029736431556E-2</v>
      </c>
      <c r="K613" s="445"/>
      <c r="L613" s="445"/>
      <c r="M613" s="1850" t="s">
        <v>316</v>
      </c>
      <c r="N613" s="1640"/>
      <c r="O613" s="523">
        <v>7.3221172408810931E-2</v>
      </c>
      <c r="P613" s="445"/>
      <c r="Q613" s="445"/>
      <c r="AJ613" s="211"/>
      <c r="AK613" s="211"/>
      <c r="AL613" s="211"/>
      <c r="AM613" s="211"/>
      <c r="AN613" s="211"/>
      <c r="AO613" s="211"/>
      <c r="AP613" s="211"/>
      <c r="AQ613" s="211"/>
      <c r="AR613" s="211"/>
      <c r="AS613" s="211"/>
      <c r="AT613" s="211"/>
      <c r="AU613" s="211"/>
      <c r="AV613" s="211"/>
      <c r="AW613" s="211"/>
      <c r="AX613" s="211"/>
      <c r="AY613" s="211"/>
      <c r="AZ613" s="211"/>
      <c r="BA613" s="214"/>
      <c r="BB613" s="288"/>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1830" t="s">
        <v>387</v>
      </c>
      <c r="D614" s="1640"/>
      <c r="E614" s="518">
        <v>3.9310926986613551E-4</v>
      </c>
      <c r="F614" s="445"/>
      <c r="G614" s="445"/>
      <c r="H614" s="1831" t="s">
        <v>313</v>
      </c>
      <c r="I614" s="1640"/>
      <c r="J614" s="519">
        <v>4.2244295200074305E-2</v>
      </c>
      <c r="K614" s="445"/>
      <c r="L614" s="445"/>
      <c r="M614" s="1639"/>
      <c r="N614" s="1640"/>
      <c r="O614" s="461"/>
      <c r="P614" s="445"/>
      <c r="Q614" s="445"/>
      <c r="AJ614" s="211"/>
      <c r="AK614" s="211"/>
      <c r="AL614" s="211"/>
      <c r="AM614" s="211"/>
      <c r="AN614" s="211"/>
      <c r="AO614" s="211"/>
      <c r="AP614" s="211"/>
      <c r="AQ614" s="211"/>
      <c r="AR614" s="211"/>
      <c r="AS614" s="211"/>
      <c r="AT614" s="211"/>
      <c r="AU614" s="211"/>
      <c r="AV614" s="211"/>
      <c r="AW614" s="211"/>
      <c r="AX614" s="211"/>
      <c r="AY614" s="211"/>
      <c r="AZ614" s="211"/>
      <c r="BA614" s="214"/>
      <c r="BB614" s="288"/>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1849" t="s">
        <v>316</v>
      </c>
      <c r="D615" s="1640"/>
      <c r="E615" s="524">
        <v>0.14968130248721129</v>
      </c>
      <c r="F615" s="445"/>
      <c r="G615" s="445"/>
      <c r="H615" s="1831" t="s">
        <v>357</v>
      </c>
      <c r="I615" s="1640"/>
      <c r="J615" s="519">
        <v>9.8973843915836478E-3</v>
      </c>
      <c r="K615" s="445"/>
      <c r="L615" s="445"/>
      <c r="M615" s="1639"/>
      <c r="N615" s="1640"/>
      <c r="O615" s="445"/>
      <c r="P615" s="445"/>
      <c r="Q615" s="445"/>
      <c r="AJ615" s="211"/>
      <c r="AK615" s="211"/>
      <c r="AL615" s="211"/>
      <c r="AM615" s="211"/>
      <c r="AN615" s="211"/>
      <c r="AO615" s="211"/>
      <c r="AP615" s="211"/>
      <c r="AQ615" s="211"/>
      <c r="AR615" s="211"/>
      <c r="AS615" s="211"/>
      <c r="AT615" s="211"/>
      <c r="AU615" s="211"/>
      <c r="AV615" s="211"/>
      <c r="AW615" s="211"/>
      <c r="AX615" s="211"/>
      <c r="AY615" s="211"/>
      <c r="AZ615" s="211"/>
      <c r="BA615" s="214"/>
      <c r="BB615" s="288"/>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1639"/>
      <c r="D616" s="1640"/>
      <c r="E616" s="461"/>
      <c r="F616" s="445"/>
      <c r="G616" s="445"/>
      <c r="H616" s="1831" t="s">
        <v>346</v>
      </c>
      <c r="I616" s="1640"/>
      <c r="J616" s="519">
        <v>1.6802441460919245E-2</v>
      </c>
      <c r="K616" s="445"/>
      <c r="L616" s="445"/>
      <c r="M616" s="1835" t="s">
        <v>266</v>
      </c>
      <c r="N616" s="1640"/>
      <c r="O616" s="1640"/>
      <c r="P616" s="1640"/>
      <c r="Q616" s="1640"/>
      <c r="AJ616" s="211"/>
      <c r="AK616" s="211"/>
      <c r="AL616" s="211"/>
      <c r="AM616" s="211"/>
      <c r="AN616" s="211"/>
      <c r="AO616" s="211"/>
      <c r="AP616" s="211"/>
      <c r="AQ616" s="211"/>
      <c r="AR616" s="211"/>
      <c r="AS616" s="211"/>
      <c r="AT616" s="211"/>
      <c r="AU616" s="211"/>
      <c r="AV616" s="211"/>
      <c r="AW616" s="211"/>
      <c r="AX616" s="211"/>
      <c r="AY616" s="211"/>
      <c r="AZ616" s="211"/>
      <c r="BA616" s="214"/>
      <c r="BB616" s="288"/>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1639"/>
      <c r="D617" s="1640"/>
      <c r="E617" s="445"/>
      <c r="F617" s="445"/>
      <c r="G617" s="445"/>
      <c r="H617" s="1831" t="s">
        <v>371</v>
      </c>
      <c r="I617" s="1640"/>
      <c r="J617" s="519">
        <v>6.434796512751635E-3</v>
      </c>
      <c r="K617" s="445"/>
      <c r="L617" s="445"/>
      <c r="M617" s="1839" t="s">
        <v>204</v>
      </c>
      <c r="N617" s="1640"/>
      <c r="O617" s="1840" t="s">
        <v>267</v>
      </c>
      <c r="P617" s="1841"/>
      <c r="Q617" s="1842"/>
      <c r="AJ617" s="211"/>
      <c r="AK617" s="211"/>
      <c r="AL617" s="211"/>
      <c r="AM617" s="211"/>
      <c r="AN617" s="211"/>
      <c r="AO617" s="211"/>
      <c r="AP617" s="211"/>
      <c r="AQ617" s="211"/>
      <c r="AR617" s="211"/>
      <c r="AS617" s="211"/>
      <c r="AT617" s="211"/>
      <c r="AU617" s="211"/>
      <c r="AV617" s="211"/>
      <c r="AW617" s="211"/>
      <c r="AX617" s="211"/>
      <c r="AY617" s="211"/>
      <c r="AZ617" s="211"/>
      <c r="BA617" s="214"/>
      <c r="BB617" s="288"/>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1828" t="s">
        <v>266</v>
      </c>
      <c r="D618" s="1640"/>
      <c r="E618" s="1640"/>
      <c r="F618" s="1640"/>
      <c r="G618" s="1640"/>
      <c r="H618" s="1831" t="s">
        <v>376</v>
      </c>
      <c r="I618" s="1640"/>
      <c r="J618" s="519">
        <v>-4.9939747575786335E-3</v>
      </c>
      <c r="K618" s="445"/>
      <c r="L618" s="445"/>
      <c r="M618" s="1640"/>
      <c r="N618" s="1640"/>
      <c r="O618" s="504" t="s">
        <v>191</v>
      </c>
      <c r="P618" s="505" t="s">
        <v>268</v>
      </c>
      <c r="Q618" s="506" t="s">
        <v>269</v>
      </c>
      <c r="AJ618" s="211"/>
      <c r="AK618" s="211"/>
      <c r="AL618" s="211"/>
      <c r="AM618" s="211"/>
      <c r="AN618" s="211"/>
      <c r="AO618" s="211"/>
      <c r="AP618" s="211"/>
      <c r="AQ618" s="211"/>
      <c r="AR618" s="211"/>
      <c r="AS618" s="211"/>
      <c r="AT618" s="211"/>
      <c r="AU618" s="211"/>
      <c r="AV618" s="211"/>
      <c r="AW618" s="211"/>
      <c r="AX618" s="211"/>
      <c r="AY618" s="211"/>
      <c r="AZ618" s="211"/>
      <c r="BA618" s="214"/>
      <c r="BB618" s="288"/>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1844" t="s">
        <v>204</v>
      </c>
      <c r="D619" s="1640"/>
      <c r="E619" s="1845" t="s">
        <v>267</v>
      </c>
      <c r="F619" s="1846"/>
      <c r="G619" s="1847"/>
      <c r="H619" s="1831" t="s">
        <v>302</v>
      </c>
      <c r="I619" s="1640"/>
      <c r="J619" s="519">
        <v>-6.4848240754852529E-2</v>
      </c>
      <c r="K619" s="445"/>
      <c r="L619" s="445"/>
      <c r="M619" s="1848" t="s">
        <v>205</v>
      </c>
      <c r="N619" s="1640"/>
      <c r="O619" s="531">
        <v>7.3588419603947779</v>
      </c>
      <c r="P619" s="532">
        <v>7.1445067576648329</v>
      </c>
      <c r="Q619" s="533">
        <v>7.1445067576648329</v>
      </c>
      <c r="AJ619" s="211"/>
      <c r="AK619" s="211"/>
      <c r="AL619" s="211"/>
      <c r="AM619" s="211"/>
      <c r="AN619" s="211"/>
      <c r="AO619" s="211"/>
      <c r="AP619" s="211"/>
      <c r="AQ619" s="211"/>
      <c r="AR619" s="211"/>
      <c r="AS619" s="211"/>
      <c r="AT619" s="211"/>
      <c r="AU619" s="211"/>
      <c r="AV619" s="211"/>
      <c r="AW619" s="211"/>
      <c r="AX619" s="211"/>
      <c r="AY619" s="211"/>
      <c r="AZ619" s="211"/>
      <c r="BA619" s="214"/>
      <c r="BB619" s="288"/>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1640"/>
      <c r="D620" s="1640"/>
      <c r="E620" s="507" t="s">
        <v>191</v>
      </c>
      <c r="F620" s="508" t="s">
        <v>268</v>
      </c>
      <c r="G620" s="509" t="s">
        <v>269</v>
      </c>
      <c r="H620" s="1831" t="s">
        <v>368</v>
      </c>
      <c r="I620" s="1640"/>
      <c r="J620" s="519">
        <v>-7.5303037036996466E-3</v>
      </c>
      <c r="K620" s="445"/>
      <c r="L620" s="445"/>
      <c r="M620" s="1639"/>
      <c r="N620" s="1640"/>
      <c r="O620" s="461"/>
      <c r="P620" s="461"/>
      <c r="Q620" s="461"/>
      <c r="AJ620" s="211"/>
      <c r="AK620" s="211"/>
      <c r="AL620" s="211"/>
      <c r="AM620" s="211"/>
      <c r="AN620" s="211"/>
      <c r="AO620" s="211"/>
      <c r="AP620" s="211"/>
      <c r="AQ620" s="211"/>
      <c r="AR620" s="211"/>
      <c r="AS620" s="211"/>
      <c r="AT620" s="211"/>
      <c r="AU620" s="211"/>
      <c r="AV620" s="211"/>
      <c r="AW620" s="211"/>
      <c r="AX620" s="211"/>
      <c r="AY620" s="211"/>
      <c r="AZ620" s="211"/>
      <c r="BA620" s="214"/>
      <c r="BB620" s="288"/>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1843" t="s">
        <v>205</v>
      </c>
      <c r="D621" s="1640"/>
      <c r="E621" s="534">
        <v>8.8470988079307826</v>
      </c>
      <c r="F621" s="535">
        <v>8.5068257768565214</v>
      </c>
      <c r="G621" s="536">
        <v>8.5068257768565214</v>
      </c>
      <c r="H621" s="1831" t="s">
        <v>353</v>
      </c>
      <c r="I621" s="1640"/>
      <c r="J621" s="519">
        <v>-1.066127107165723E-2</v>
      </c>
      <c r="K621" s="445"/>
      <c r="L621" s="445"/>
      <c r="M621" s="1639"/>
      <c r="N621" s="1640"/>
      <c r="O621" s="445"/>
      <c r="P621" s="445"/>
      <c r="Q621" s="445"/>
      <c r="AJ621" s="211"/>
      <c r="AK621" s="211"/>
      <c r="AL621" s="211"/>
      <c r="AM621" s="211"/>
      <c r="AN621" s="211"/>
      <c r="AO621" s="211"/>
      <c r="AP621" s="211"/>
      <c r="AQ621" s="211"/>
      <c r="AR621" s="211"/>
      <c r="AS621" s="211"/>
      <c r="AT621" s="211"/>
      <c r="AU621" s="211"/>
      <c r="AV621" s="211"/>
      <c r="AW621" s="211"/>
      <c r="AX621" s="211"/>
      <c r="AY621" s="211"/>
      <c r="AZ621" s="211"/>
      <c r="BA621" s="214"/>
      <c r="BB621" s="288"/>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1639"/>
      <c r="D622" s="1640"/>
      <c r="E622" s="461"/>
      <c r="F622" s="461"/>
      <c r="G622" s="461"/>
      <c r="H622" s="1831" t="s">
        <v>360</v>
      </c>
      <c r="I622" s="1640"/>
      <c r="J622" s="519">
        <v>-8.9377650412104329E-3</v>
      </c>
      <c r="K622" s="445"/>
      <c r="L622" s="445"/>
      <c r="M622" s="1835" t="s">
        <v>270</v>
      </c>
      <c r="N622" s="1640"/>
      <c r="O622" s="1640"/>
      <c r="P622" s="445"/>
      <c r="Q622" s="445"/>
      <c r="AJ622" s="211"/>
      <c r="AK622" s="211"/>
      <c r="AL622" s="211"/>
      <c r="AM622" s="211"/>
      <c r="AN622" s="211"/>
      <c r="AO622" s="211"/>
      <c r="AP622" s="211"/>
      <c r="AQ622" s="211"/>
      <c r="AR622" s="211"/>
      <c r="AS622" s="211"/>
      <c r="AT622" s="211"/>
      <c r="AU622" s="211"/>
      <c r="AV622" s="211"/>
      <c r="AW622" s="211"/>
      <c r="AX622" s="211"/>
      <c r="AY622" s="211"/>
      <c r="AZ622" s="211"/>
      <c r="BA622" s="214"/>
      <c r="BB622" s="288"/>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1639"/>
      <c r="D623" s="1640"/>
      <c r="E623" s="445"/>
      <c r="F623" s="445"/>
      <c r="G623" s="445"/>
      <c r="H623" s="1831" t="s">
        <v>373</v>
      </c>
      <c r="I623" s="1640"/>
      <c r="J623" s="519">
        <v>2.4691389667650778E-3</v>
      </c>
      <c r="K623" s="445"/>
      <c r="L623" s="445"/>
      <c r="M623" s="1639"/>
      <c r="N623" s="1640"/>
      <c r="O623" s="510" t="s">
        <v>204</v>
      </c>
      <c r="P623" s="445"/>
      <c r="Q623" s="445"/>
      <c r="AJ623" s="211"/>
      <c r="AK623" s="211"/>
      <c r="AL623" s="211"/>
      <c r="AM623" s="211"/>
      <c r="AN623" s="211"/>
      <c r="AO623" s="211"/>
      <c r="AP623" s="211"/>
      <c r="AQ623" s="211"/>
      <c r="AR623" s="211"/>
      <c r="AS623" s="211"/>
      <c r="AT623" s="211"/>
      <c r="AU623" s="211"/>
      <c r="AV623" s="211"/>
      <c r="AW623" s="211"/>
      <c r="AX623" s="211"/>
      <c r="AY623" s="211"/>
      <c r="AZ623" s="211"/>
      <c r="BA623" s="214"/>
      <c r="BB623" s="288"/>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1828" t="s">
        <v>270</v>
      </c>
      <c r="D624" s="1640"/>
      <c r="E624" s="1640"/>
      <c r="F624" s="445"/>
      <c r="G624" s="445"/>
      <c r="H624" s="1831" t="s">
        <v>386</v>
      </c>
      <c r="I624" s="1640"/>
      <c r="J624" s="519">
        <v>1.5148504470332241E-3</v>
      </c>
      <c r="K624" s="445"/>
      <c r="L624" s="445"/>
      <c r="M624" s="1640"/>
      <c r="N624" s="1640"/>
      <c r="O624" s="537" t="s">
        <v>205</v>
      </c>
      <c r="P624" s="445"/>
      <c r="Q624" s="445"/>
      <c r="AJ624" s="211"/>
      <c r="AK624" s="211"/>
      <c r="AL624" s="211"/>
      <c r="AM624" s="211"/>
      <c r="AN624" s="211"/>
      <c r="AO624" s="211"/>
      <c r="AP624" s="211"/>
      <c r="AQ624" s="211"/>
      <c r="AR624" s="211"/>
      <c r="AS624" s="211"/>
      <c r="AT624" s="211"/>
      <c r="AU624" s="211"/>
      <c r="AV624" s="211"/>
      <c r="AW624" s="211"/>
      <c r="AX624" s="211"/>
      <c r="AY624" s="211"/>
      <c r="AZ624" s="211"/>
      <c r="BA624" s="214"/>
      <c r="BB624" s="288"/>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1639"/>
      <c r="D625" s="1640"/>
      <c r="E625" s="511" t="s">
        <v>204</v>
      </c>
      <c r="F625" s="445"/>
      <c r="G625" s="445"/>
      <c r="H625" s="1831" t="s">
        <v>308</v>
      </c>
      <c r="I625" s="1640"/>
      <c r="J625" s="519">
        <v>-3.0240871542296039E-3</v>
      </c>
      <c r="K625" s="445"/>
      <c r="L625" s="445"/>
      <c r="M625" s="1838" t="s">
        <v>232</v>
      </c>
      <c r="N625" s="1640"/>
      <c r="O625" s="517">
        <v>-2.4482322252443164E-2</v>
      </c>
      <c r="P625" s="445"/>
      <c r="Q625" s="445"/>
      <c r="AJ625" s="211"/>
      <c r="AK625" s="211"/>
      <c r="AL625" s="211"/>
      <c r="AM625" s="211"/>
      <c r="AN625" s="211"/>
      <c r="AO625" s="211"/>
      <c r="AP625" s="211"/>
      <c r="AQ625" s="211"/>
      <c r="AR625" s="211"/>
      <c r="AS625" s="211"/>
      <c r="AT625" s="211"/>
      <c r="AU625" s="211"/>
      <c r="AV625" s="211"/>
      <c r="AW625" s="211"/>
      <c r="AX625" s="211"/>
      <c r="AY625" s="211"/>
      <c r="AZ625" s="211"/>
      <c r="BA625" s="214"/>
      <c r="BB625" s="288"/>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1640"/>
      <c r="D626" s="1640"/>
      <c r="E626" s="538" t="s">
        <v>205</v>
      </c>
      <c r="F626" s="445"/>
      <c r="G626" s="445"/>
      <c r="H626" s="1831" t="s">
        <v>325</v>
      </c>
      <c r="I626" s="1640"/>
      <c r="J626" s="519">
        <v>2.1010256579643217E-2</v>
      </c>
      <c r="K626" s="445"/>
      <c r="L626" s="445"/>
      <c r="M626" s="1832" t="s">
        <v>299</v>
      </c>
      <c r="N626" s="1640"/>
      <c r="O626" s="520">
        <v>-7.2075653023733033E-2</v>
      </c>
      <c r="P626" s="445"/>
      <c r="Q626" s="445"/>
      <c r="AJ626" s="211"/>
      <c r="AK626" s="211"/>
      <c r="AL626" s="211"/>
      <c r="AM626" s="211"/>
      <c r="AN626" s="211"/>
      <c r="AO626" s="211"/>
      <c r="AP626" s="211"/>
      <c r="AQ626" s="211"/>
      <c r="AR626" s="211"/>
      <c r="AS626" s="211"/>
      <c r="AT626" s="211"/>
      <c r="AU626" s="211"/>
      <c r="AV626" s="211"/>
      <c r="AW626" s="211"/>
      <c r="AX626" s="211"/>
      <c r="AY626" s="211"/>
      <c r="AZ626" s="211"/>
      <c r="BA626" s="214"/>
      <c r="BB626" s="288"/>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1837" t="s">
        <v>232</v>
      </c>
      <c r="D627" s="1640"/>
      <c r="E627" s="515">
        <v>-2.3868938766825294E-2</v>
      </c>
      <c r="F627" s="445"/>
      <c r="G627" s="445"/>
      <c r="H627" s="1831" t="s">
        <v>361</v>
      </c>
      <c r="I627" s="1640"/>
      <c r="J627" s="519">
        <v>2.548770366435972E-3</v>
      </c>
      <c r="K627" s="445"/>
      <c r="L627" s="445"/>
      <c r="M627" s="1832" t="s">
        <v>391</v>
      </c>
      <c r="N627" s="1640"/>
      <c r="O627" s="520">
        <v>-2.0311925231084652E-3</v>
      </c>
      <c r="P627" s="445"/>
      <c r="Q627" s="445"/>
      <c r="AJ627" s="211"/>
      <c r="AK627" s="211"/>
      <c r="AL627" s="211"/>
      <c r="AM627" s="211"/>
      <c r="AN627" s="211"/>
      <c r="AO627" s="211"/>
      <c r="AP627" s="211"/>
      <c r="AQ627" s="211"/>
      <c r="AR627" s="211"/>
      <c r="AS627" s="211"/>
      <c r="AT627" s="211"/>
      <c r="AU627" s="211"/>
      <c r="AV627" s="211"/>
      <c r="AW627" s="211"/>
      <c r="AX627" s="211"/>
      <c r="AY627" s="211"/>
      <c r="AZ627" s="211"/>
      <c r="BA627" s="214"/>
      <c r="BB627" s="288"/>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1830" t="s">
        <v>299</v>
      </c>
      <c r="D628" s="1640"/>
      <c r="E628" s="518">
        <v>-7.0974234241557896E-2</v>
      </c>
      <c r="F628" s="445"/>
      <c r="G628" s="445"/>
      <c r="H628" s="1831" t="s">
        <v>369</v>
      </c>
      <c r="I628" s="1640"/>
      <c r="J628" s="519">
        <v>6.6858639283826097E-3</v>
      </c>
      <c r="K628" s="445"/>
      <c r="L628" s="445"/>
      <c r="M628" s="1832" t="s">
        <v>394</v>
      </c>
      <c r="N628" s="1640"/>
      <c r="O628" s="520">
        <v>8.316443228300384E-4</v>
      </c>
      <c r="P628" s="445"/>
      <c r="Q628" s="445"/>
      <c r="AJ628" s="211"/>
      <c r="AK628" s="211"/>
      <c r="AL628" s="211"/>
      <c r="AM628" s="211"/>
      <c r="AN628" s="211"/>
      <c r="AO628" s="211"/>
      <c r="AP628" s="211"/>
      <c r="AQ628" s="211"/>
      <c r="AR628" s="211"/>
      <c r="AS628" s="211"/>
      <c r="AT628" s="211"/>
      <c r="AU628" s="211"/>
      <c r="AV628" s="211"/>
      <c r="AW628" s="211"/>
      <c r="AX628" s="211"/>
      <c r="AY628" s="211"/>
      <c r="AZ628" s="211"/>
      <c r="BA628" s="214"/>
      <c r="BB628" s="288"/>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1830" t="s">
        <v>391</v>
      </c>
      <c r="D629" s="1640"/>
      <c r="E629" s="518">
        <v>-4.4410828141802969E-4</v>
      </c>
      <c r="F629" s="445"/>
      <c r="G629" s="445"/>
      <c r="H629" s="1831" t="s">
        <v>310</v>
      </c>
      <c r="I629" s="1640"/>
      <c r="J629" s="519">
        <v>6.447926435841872E-2</v>
      </c>
      <c r="K629" s="445"/>
      <c r="L629" s="445"/>
      <c r="M629" s="1832" t="s">
        <v>366</v>
      </c>
      <c r="N629" s="1640"/>
      <c r="O629" s="520">
        <v>-1.2290287814754059E-3</v>
      </c>
      <c r="P629" s="445"/>
      <c r="Q629" s="445"/>
      <c r="AJ629" s="211"/>
      <c r="AK629" s="211"/>
      <c r="AL629" s="211"/>
      <c r="AM629" s="211"/>
      <c r="AN629" s="211"/>
      <c r="AO629" s="211"/>
      <c r="AP629" s="211"/>
      <c r="AQ629" s="211"/>
      <c r="AR629" s="211"/>
      <c r="AS629" s="211"/>
      <c r="AT629" s="211"/>
      <c r="AU629" s="211"/>
      <c r="AV629" s="211"/>
      <c r="AW629" s="211"/>
      <c r="AX629" s="211"/>
      <c r="AY629" s="211"/>
      <c r="AZ629" s="211"/>
      <c r="BA629" s="214"/>
      <c r="BB629" s="288"/>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1830" t="s">
        <v>394</v>
      </c>
      <c r="D630" s="1640"/>
      <c r="E630" s="518">
        <v>7.1870063578004185E-4</v>
      </c>
      <c r="F630" s="445"/>
      <c r="G630" s="445"/>
      <c r="H630" s="1831" t="s">
        <v>338</v>
      </c>
      <c r="I630" s="1640"/>
      <c r="J630" s="519">
        <v>-2.2781347602227251E-2</v>
      </c>
      <c r="K630" s="445"/>
      <c r="L630" s="445"/>
      <c r="M630" s="1832" t="s">
        <v>384</v>
      </c>
      <c r="N630" s="1640"/>
      <c r="O630" s="520">
        <v>9.2125402533151123E-4</v>
      </c>
      <c r="P630" s="445"/>
      <c r="Q630" s="445"/>
      <c r="AJ630" s="211"/>
      <c r="AK630" s="211"/>
      <c r="AL630" s="211"/>
      <c r="AM630" s="211"/>
      <c r="AN630" s="211"/>
      <c r="AO630" s="211"/>
      <c r="AP630" s="211"/>
      <c r="AQ630" s="211"/>
      <c r="AR630" s="211"/>
      <c r="AS630" s="211"/>
      <c r="AT630" s="211"/>
      <c r="AU630" s="211"/>
      <c r="AV630" s="211"/>
      <c r="AW630" s="211"/>
      <c r="AX630" s="211"/>
      <c r="AY630" s="211"/>
      <c r="AZ630" s="211"/>
      <c r="BA630" s="214"/>
      <c r="BB630" s="288"/>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1830" t="s">
        <v>366</v>
      </c>
      <c r="D631" s="1640"/>
      <c r="E631" s="518">
        <v>-1.6235563360340957E-3</v>
      </c>
      <c r="F631" s="445"/>
      <c r="G631" s="445"/>
      <c r="H631" s="1831" t="s">
        <v>305</v>
      </c>
      <c r="I631" s="1640"/>
      <c r="J631" s="519">
        <v>-5.6693374139314343E-2</v>
      </c>
      <c r="K631" s="445"/>
      <c r="L631" s="445"/>
      <c r="M631" s="1832" t="s">
        <v>330</v>
      </c>
      <c r="N631" s="1640"/>
      <c r="O631" s="520">
        <v>2.7174272450840094E-2</v>
      </c>
      <c r="P631" s="445"/>
      <c r="Q631" s="445"/>
      <c r="AJ631" s="211"/>
      <c r="AK631" s="211"/>
      <c r="AL631" s="211"/>
      <c r="AM631" s="211"/>
      <c r="AN631" s="211"/>
      <c r="AO631" s="211"/>
      <c r="AP631" s="211"/>
      <c r="AQ631" s="211"/>
      <c r="AR631" s="211"/>
      <c r="AS631" s="211"/>
      <c r="AT631" s="211"/>
      <c r="AU631" s="211"/>
      <c r="AV631" s="211"/>
      <c r="AW631" s="211"/>
      <c r="AX631" s="211"/>
      <c r="AY631" s="211"/>
      <c r="AZ631" s="211"/>
      <c r="BA631" s="214"/>
      <c r="BB631" s="288"/>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1830" t="s">
        <v>384</v>
      </c>
      <c r="D632" s="1640"/>
      <c r="E632" s="518">
        <v>7.8576245095571327E-4</v>
      </c>
      <c r="F632" s="445"/>
      <c r="G632" s="445"/>
      <c r="H632" s="1831" t="s">
        <v>322</v>
      </c>
      <c r="I632" s="1640"/>
      <c r="J632" s="519">
        <v>-2.371025348012315E-2</v>
      </c>
      <c r="K632" s="445"/>
      <c r="L632" s="445"/>
      <c r="M632" s="1832" t="s">
        <v>304</v>
      </c>
      <c r="N632" s="1640"/>
      <c r="O632" s="520">
        <v>4.3126493508375115E-2</v>
      </c>
      <c r="P632" s="445"/>
      <c r="Q632" s="445"/>
      <c r="AJ632" s="211"/>
      <c r="AK632" s="211"/>
      <c r="AL632" s="211"/>
      <c r="AM632" s="211"/>
      <c r="AN632" s="211"/>
      <c r="AO632" s="211"/>
      <c r="AP632" s="211"/>
      <c r="AQ632" s="211"/>
      <c r="AR632" s="211"/>
      <c r="AS632" s="211"/>
      <c r="AT632" s="211"/>
      <c r="AU632" s="211"/>
      <c r="AV632" s="211"/>
      <c r="AW632" s="211"/>
      <c r="AX632" s="211"/>
      <c r="AY632" s="211"/>
      <c r="AZ632" s="211"/>
      <c r="BA632" s="214"/>
      <c r="BB632" s="288"/>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1830" t="s">
        <v>330</v>
      </c>
      <c r="D633" s="1640"/>
      <c r="E633" s="518">
        <v>2.2141453704113016E-2</v>
      </c>
      <c r="F633" s="445"/>
      <c r="G633" s="445"/>
      <c r="H633" s="1831" t="s">
        <v>362</v>
      </c>
      <c r="I633" s="1640"/>
      <c r="J633" s="519">
        <v>-8.0584494739221503E-3</v>
      </c>
      <c r="K633" s="445"/>
      <c r="L633" s="445"/>
      <c r="M633" s="1832" t="s">
        <v>313</v>
      </c>
      <c r="N633" s="1640"/>
      <c r="O633" s="520">
        <v>5.4068157771909049E-2</v>
      </c>
      <c r="P633" s="445"/>
      <c r="Q633" s="445"/>
      <c r="AJ633" s="211"/>
      <c r="AK633" s="211"/>
      <c r="AL633" s="211"/>
      <c r="AM633" s="211"/>
      <c r="AN633" s="211"/>
      <c r="AO633" s="211"/>
      <c r="AP633" s="211"/>
      <c r="AQ633" s="211"/>
      <c r="AR633" s="211"/>
      <c r="AS633" s="211"/>
      <c r="AT633" s="211"/>
      <c r="AU633" s="211"/>
      <c r="AV633" s="211"/>
      <c r="AW633" s="211"/>
      <c r="AX633" s="211"/>
      <c r="AY633" s="211"/>
      <c r="AZ633" s="211"/>
      <c r="BA633" s="214"/>
      <c r="BB633" s="288"/>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1830" t="s">
        <v>304</v>
      </c>
      <c r="D634" s="1640"/>
      <c r="E634" s="518">
        <v>5.0107642734395524E-2</v>
      </c>
      <c r="F634" s="445"/>
      <c r="G634" s="445"/>
      <c r="H634" s="1831" t="s">
        <v>370</v>
      </c>
      <c r="I634" s="1640"/>
      <c r="J634" s="519">
        <v>-5.6148324755439447E-3</v>
      </c>
      <c r="K634" s="445"/>
      <c r="L634" s="445"/>
      <c r="M634" s="1832" t="s">
        <v>357</v>
      </c>
      <c r="N634" s="1640"/>
      <c r="O634" s="520">
        <v>7.7914010046028345E-3</v>
      </c>
      <c r="P634" s="445"/>
      <c r="Q634" s="445"/>
      <c r="AJ634" s="211"/>
      <c r="AK634" s="211"/>
      <c r="AL634" s="211"/>
      <c r="AM634" s="211"/>
      <c r="AN634" s="211"/>
      <c r="AO634" s="211"/>
      <c r="AP634" s="211"/>
      <c r="AQ634" s="211"/>
      <c r="AR634" s="211"/>
      <c r="AS634" s="211"/>
      <c r="AT634" s="211"/>
      <c r="AU634" s="211"/>
      <c r="AV634" s="211"/>
      <c r="AW634" s="211"/>
      <c r="AX634" s="211"/>
      <c r="AY634" s="211"/>
      <c r="AZ634" s="211"/>
      <c r="BA634" s="214"/>
      <c r="BB634" s="288"/>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1830" t="s">
        <v>313</v>
      </c>
      <c r="D635" s="1640"/>
      <c r="E635" s="518">
        <v>4.1759714786985272E-2</v>
      </c>
      <c r="F635" s="445"/>
      <c r="G635" s="445"/>
      <c r="H635" s="1831" t="s">
        <v>348</v>
      </c>
      <c r="I635" s="1640"/>
      <c r="J635" s="519">
        <v>-1.0044848267080818E-2</v>
      </c>
      <c r="K635" s="445"/>
      <c r="L635" s="445"/>
      <c r="M635" s="1832" t="s">
        <v>346</v>
      </c>
      <c r="N635" s="1640"/>
      <c r="O635" s="520">
        <v>7.8683073901469128E-3</v>
      </c>
      <c r="P635" s="445"/>
      <c r="Q635" s="445"/>
      <c r="AJ635" s="211"/>
      <c r="AK635" s="211"/>
      <c r="AL635" s="211"/>
      <c r="AM635" s="211"/>
      <c r="AN635" s="211"/>
      <c r="AO635" s="211"/>
      <c r="AP635" s="211"/>
      <c r="AQ635" s="211"/>
      <c r="AR635" s="211"/>
      <c r="AS635" s="211"/>
      <c r="AT635" s="211"/>
      <c r="AU635" s="211"/>
      <c r="AV635" s="211"/>
      <c r="AW635" s="211"/>
      <c r="AX635" s="211"/>
      <c r="AY635" s="211"/>
      <c r="AZ635" s="211"/>
      <c r="BA635" s="214"/>
      <c r="BB635" s="288"/>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1830" t="s">
        <v>357</v>
      </c>
      <c r="D636" s="1640"/>
      <c r="E636" s="518">
        <v>8.4876758701204029E-3</v>
      </c>
      <c r="F636" s="445"/>
      <c r="G636" s="445"/>
      <c r="H636" s="1831" t="s">
        <v>374</v>
      </c>
      <c r="I636" s="1640"/>
      <c r="J636" s="519">
        <v>-5.279538676441483E-3</v>
      </c>
      <c r="K636" s="445"/>
      <c r="L636" s="445"/>
      <c r="M636" s="1832" t="s">
        <v>376</v>
      </c>
      <c r="N636" s="1640"/>
      <c r="O636" s="520">
        <v>-4.0281885676971179E-3</v>
      </c>
      <c r="P636" s="445"/>
      <c r="Q636" s="445"/>
      <c r="AJ636" s="211"/>
      <c r="AK636" s="211"/>
      <c r="AL636" s="211"/>
      <c r="AM636" s="211"/>
      <c r="AN636" s="211"/>
      <c r="AO636" s="211"/>
      <c r="AP636" s="211"/>
      <c r="AQ636" s="211"/>
      <c r="AR636" s="211"/>
      <c r="AS636" s="211"/>
      <c r="AT636" s="211"/>
      <c r="AU636" s="211"/>
      <c r="AV636" s="211"/>
      <c r="AW636" s="211"/>
      <c r="AX636" s="211"/>
      <c r="AY636" s="211"/>
      <c r="AZ636" s="211"/>
      <c r="BA636" s="214"/>
      <c r="BB636" s="288"/>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1830" t="s">
        <v>346</v>
      </c>
      <c r="D637" s="1640"/>
      <c r="E637" s="518">
        <v>1.3458670775722475E-2</v>
      </c>
      <c r="F637" s="445"/>
      <c r="G637" s="445"/>
      <c r="H637" s="1831" t="s">
        <v>378</v>
      </c>
      <c r="I637" s="1640"/>
      <c r="J637" s="519">
        <v>-4.3546413127492955E-3</v>
      </c>
      <c r="K637" s="445"/>
      <c r="L637" s="445"/>
      <c r="M637" s="1832" t="s">
        <v>302</v>
      </c>
      <c r="N637" s="1640"/>
      <c r="O637" s="520">
        <v>-8.3841461666146158E-2</v>
      </c>
      <c r="P637" s="445"/>
      <c r="Q637" s="445"/>
      <c r="AJ637" s="211"/>
      <c r="AK637" s="211"/>
      <c r="AL637" s="211"/>
      <c r="AM637" s="211"/>
      <c r="AN637" s="211"/>
      <c r="AO637" s="211"/>
      <c r="AP637" s="211"/>
      <c r="AQ637" s="211"/>
      <c r="AR637" s="211"/>
      <c r="AS637" s="211"/>
      <c r="AT637" s="211"/>
      <c r="AU637" s="211"/>
      <c r="AV637" s="211"/>
      <c r="AW637" s="211"/>
      <c r="AX637" s="211"/>
      <c r="AY637" s="211"/>
      <c r="AZ637" s="211"/>
      <c r="BA637" s="214"/>
      <c r="BB637" s="288"/>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1830" t="s">
        <v>371</v>
      </c>
      <c r="D638" s="1640"/>
      <c r="E638" s="518">
        <v>4.1977548597459131E-3</v>
      </c>
      <c r="F638" s="445"/>
      <c r="G638" s="445"/>
      <c r="H638" s="1831" t="s">
        <v>343</v>
      </c>
      <c r="I638" s="1640"/>
      <c r="J638" s="519">
        <v>1.9703324103749077E-2</v>
      </c>
      <c r="K638" s="445"/>
      <c r="L638" s="445"/>
      <c r="M638" s="1832" t="s">
        <v>368</v>
      </c>
      <c r="N638" s="1640"/>
      <c r="O638" s="520">
        <v>-3.0964468627949129E-3</v>
      </c>
      <c r="P638" s="445"/>
      <c r="Q638" s="445"/>
      <c r="AJ638" s="211"/>
      <c r="AK638" s="211"/>
      <c r="AL638" s="211"/>
      <c r="AM638" s="211"/>
      <c r="AN638" s="211"/>
      <c r="AO638" s="211"/>
      <c r="AP638" s="211"/>
      <c r="AQ638" s="211"/>
      <c r="AR638" s="211"/>
      <c r="AS638" s="211"/>
      <c r="AT638" s="211"/>
      <c r="AU638" s="211"/>
      <c r="AV638" s="211"/>
      <c r="AW638" s="211"/>
      <c r="AX638" s="211"/>
      <c r="AY638" s="211"/>
      <c r="AZ638" s="211"/>
      <c r="BA638" s="214"/>
      <c r="BB638" s="288"/>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1830" t="s">
        <v>376</v>
      </c>
      <c r="D639" s="1640"/>
      <c r="E639" s="518">
        <v>-3.7277553559544574E-3</v>
      </c>
      <c r="F639" s="445"/>
      <c r="G639" s="445"/>
      <c r="H639" s="1831" t="s">
        <v>332</v>
      </c>
      <c r="I639" s="1640"/>
      <c r="J639" s="519">
        <v>1.6791560800868299E-2</v>
      </c>
      <c r="K639" s="445"/>
      <c r="L639" s="445"/>
      <c r="M639" s="1832" t="s">
        <v>353</v>
      </c>
      <c r="N639" s="1640"/>
      <c r="O639" s="520">
        <v>1.2368577461417834E-3</v>
      </c>
      <c r="P639" s="445"/>
      <c r="Q639" s="445"/>
      <c r="AJ639" s="211"/>
      <c r="AK639" s="211"/>
      <c r="AL639" s="211"/>
      <c r="AM639" s="211"/>
      <c r="AN639" s="211"/>
      <c r="AO639" s="211"/>
      <c r="AP639" s="211"/>
      <c r="AQ639" s="211"/>
      <c r="AR639" s="211"/>
      <c r="AS639" s="211"/>
      <c r="AT639" s="211"/>
      <c r="AU639" s="211"/>
      <c r="AV639" s="211"/>
      <c r="AW639" s="211"/>
      <c r="AX639" s="211"/>
      <c r="AY639" s="211"/>
      <c r="AZ639" s="211"/>
      <c r="BA639" s="214"/>
      <c r="BB639" s="288"/>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1830" t="s">
        <v>302</v>
      </c>
      <c r="D640" s="1640"/>
      <c r="E640" s="518">
        <v>-6.8777422321864345E-2</v>
      </c>
      <c r="F640" s="445"/>
      <c r="G640" s="445"/>
      <c r="H640" s="1831" t="s">
        <v>335</v>
      </c>
      <c r="I640" s="1640"/>
      <c r="J640" s="519">
        <v>2.389762820983413E-2</v>
      </c>
      <c r="K640" s="445"/>
      <c r="L640" s="445"/>
      <c r="M640" s="1832" t="s">
        <v>360</v>
      </c>
      <c r="N640" s="1640"/>
      <c r="O640" s="520">
        <v>-1.215681716624033E-3</v>
      </c>
      <c r="P640" s="445"/>
      <c r="Q640" s="445"/>
      <c r="AJ640" s="211"/>
      <c r="AK640" s="211"/>
      <c r="AL640" s="211"/>
      <c r="AM640" s="211"/>
      <c r="AN640" s="211"/>
      <c r="AO640" s="211"/>
      <c r="AP640" s="211"/>
      <c r="AQ640" s="211"/>
      <c r="AR640" s="211"/>
      <c r="AS640" s="211"/>
      <c r="AT640" s="211"/>
      <c r="AU640" s="211"/>
      <c r="AV640" s="211"/>
      <c r="AW640" s="211"/>
      <c r="AX640" s="211"/>
      <c r="AY640" s="211"/>
      <c r="AZ640" s="211"/>
      <c r="BA640" s="214"/>
      <c r="BB640" s="288"/>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1830" t="s">
        <v>368</v>
      </c>
      <c r="D641" s="1640"/>
      <c r="E641" s="518">
        <v>-2.3799857693188563E-3</v>
      </c>
      <c r="F641" s="445"/>
      <c r="G641" s="445"/>
      <c r="H641" s="1831" t="s">
        <v>311</v>
      </c>
      <c r="I641" s="1640"/>
      <c r="J641" s="519">
        <v>5.8516072385697643E-2</v>
      </c>
      <c r="K641" s="445"/>
      <c r="L641" s="445"/>
      <c r="M641" s="1832" t="s">
        <v>373</v>
      </c>
      <c r="N641" s="1640"/>
      <c r="O641" s="520">
        <v>5.1728361408438532E-3</v>
      </c>
      <c r="P641" s="445"/>
      <c r="Q641" s="445"/>
      <c r="AJ641" s="211"/>
      <c r="AK641" s="211"/>
      <c r="AL641" s="211"/>
      <c r="AM641" s="211"/>
      <c r="AN641" s="211"/>
      <c r="AO641" s="211"/>
      <c r="AP641" s="211"/>
      <c r="AQ641" s="211"/>
      <c r="AR641" s="211"/>
      <c r="AS641" s="211"/>
      <c r="AT641" s="211"/>
      <c r="AU641" s="211"/>
      <c r="AV641" s="211"/>
      <c r="AW641" s="211"/>
      <c r="AX641" s="211"/>
      <c r="AY641" s="211"/>
      <c r="AZ641" s="211"/>
      <c r="BA641" s="214"/>
      <c r="BB641" s="288"/>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1830" t="s">
        <v>353</v>
      </c>
      <c r="D642" s="1640"/>
      <c r="E642" s="518">
        <v>-6.6751249745307373E-5</v>
      </c>
      <c r="F642" s="445"/>
      <c r="G642" s="445"/>
      <c r="H642" s="1831" t="s">
        <v>385</v>
      </c>
      <c r="I642" s="1640"/>
      <c r="J642" s="519">
        <v>-1.2548831267908704E-3</v>
      </c>
      <c r="K642" s="445"/>
      <c r="L642" s="445"/>
      <c r="M642" s="1832" t="s">
        <v>386</v>
      </c>
      <c r="N642" s="1640"/>
      <c r="O642" s="520">
        <v>1.1306149957301876E-3</v>
      </c>
      <c r="P642" s="445"/>
      <c r="Q642" s="445"/>
      <c r="AJ642" s="211"/>
      <c r="AK642" s="211"/>
      <c r="AL642" s="211"/>
      <c r="AM642" s="211"/>
      <c r="AN642" s="211"/>
      <c r="AO642" s="211"/>
      <c r="AP642" s="211"/>
      <c r="AQ642" s="211"/>
      <c r="AR642" s="211"/>
      <c r="AS642" s="211"/>
      <c r="AT642" s="211"/>
      <c r="AU642" s="211"/>
      <c r="AV642" s="211"/>
      <c r="AW642" s="211"/>
      <c r="AX642" s="211"/>
      <c r="AY642" s="211"/>
      <c r="AZ642" s="211"/>
      <c r="BA642" s="214"/>
      <c r="BB642" s="288"/>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1830" t="s">
        <v>360</v>
      </c>
      <c r="D643" s="1640"/>
      <c r="E643" s="518">
        <v>-1.6952181981546327E-3</v>
      </c>
      <c r="F643" s="445"/>
      <c r="G643" s="445"/>
      <c r="H643" s="1831" t="s">
        <v>351</v>
      </c>
      <c r="I643" s="1640"/>
      <c r="J643" s="519">
        <v>4.0103755771153165E-3</v>
      </c>
      <c r="K643" s="445"/>
      <c r="L643" s="445"/>
      <c r="M643" s="1832" t="s">
        <v>308</v>
      </c>
      <c r="N643" s="1640"/>
      <c r="O643" s="520">
        <v>6.4572729418645919E-2</v>
      </c>
      <c r="P643" s="445"/>
      <c r="Q643" s="445"/>
      <c r="AJ643" s="211"/>
      <c r="AK643" s="211"/>
      <c r="AL643" s="211"/>
      <c r="AM643" s="211"/>
      <c r="AN643" s="211"/>
      <c r="AO643" s="211"/>
      <c r="AP643" s="211"/>
      <c r="AQ643" s="211"/>
      <c r="AR643" s="211"/>
      <c r="AS643" s="211"/>
      <c r="AT643" s="211"/>
      <c r="AU643" s="211"/>
      <c r="AV643" s="211"/>
      <c r="AW643" s="211"/>
      <c r="AX643" s="211"/>
      <c r="AY643" s="211"/>
      <c r="AZ643" s="211"/>
      <c r="BA643" s="214"/>
      <c r="BB643" s="288"/>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1830" t="s">
        <v>373</v>
      </c>
      <c r="D644" s="1640"/>
      <c r="E644" s="518">
        <v>6.0269592832777425E-3</v>
      </c>
      <c r="F644" s="445"/>
      <c r="G644" s="445"/>
      <c r="H644" s="1831" t="s">
        <v>297</v>
      </c>
      <c r="I644" s="1640"/>
      <c r="J644" s="519">
        <v>9.5074397667334415E-2</v>
      </c>
      <c r="K644" s="445"/>
      <c r="L644" s="445"/>
      <c r="M644" s="1832" t="s">
        <v>325</v>
      </c>
      <c r="N644" s="1640"/>
      <c r="O644" s="520">
        <v>3.0369440718721337E-2</v>
      </c>
      <c r="P644" s="445"/>
      <c r="Q644" s="445"/>
      <c r="AJ644" s="211"/>
      <c r="AK644" s="211"/>
      <c r="AL644" s="211"/>
      <c r="AM644" s="211"/>
      <c r="AN644" s="211"/>
      <c r="AO644" s="211"/>
      <c r="AP644" s="211"/>
      <c r="AQ644" s="211"/>
      <c r="AR644" s="211"/>
      <c r="AS644" s="211"/>
      <c r="AT644" s="211"/>
      <c r="AU644" s="211"/>
      <c r="AV644" s="211"/>
      <c r="AW644" s="211"/>
      <c r="AX644" s="211"/>
      <c r="AY644" s="211"/>
      <c r="AZ644" s="211"/>
      <c r="BA644" s="214"/>
      <c r="BB644" s="288"/>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1830" t="s">
        <v>386</v>
      </c>
      <c r="D645" s="1640"/>
      <c r="E645" s="518">
        <v>1.7634113686524821E-3</v>
      </c>
      <c r="F645" s="445"/>
      <c r="G645" s="445"/>
      <c r="H645" s="1831" t="s">
        <v>358</v>
      </c>
      <c r="I645" s="1640"/>
      <c r="J645" s="519">
        <v>-9.0470875262382584E-3</v>
      </c>
      <c r="K645" s="445"/>
      <c r="L645" s="445"/>
      <c r="M645" s="1832" t="s">
        <v>361</v>
      </c>
      <c r="N645" s="1640"/>
      <c r="O645" s="520">
        <v>8.3961029443227874E-3</v>
      </c>
      <c r="P645" s="445"/>
      <c r="Q645" s="445"/>
      <c r="AJ645" s="211"/>
      <c r="AK645" s="211"/>
      <c r="AL645" s="211"/>
      <c r="AM645" s="211"/>
      <c r="AN645" s="211"/>
      <c r="AO645" s="211"/>
      <c r="AP645" s="211"/>
      <c r="AQ645" s="211"/>
      <c r="AR645" s="211"/>
      <c r="AS645" s="211"/>
      <c r="AT645" s="211"/>
      <c r="AU645" s="211"/>
      <c r="AV645" s="211"/>
      <c r="AW645" s="211"/>
      <c r="AX645" s="211"/>
      <c r="AY645" s="211"/>
      <c r="AZ645" s="211"/>
      <c r="BA645" s="214"/>
      <c r="BB645" s="288"/>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1830" t="s">
        <v>308</v>
      </c>
      <c r="D646" s="1640"/>
      <c r="E646" s="518">
        <v>2.4588419948469234E-2</v>
      </c>
      <c r="F646" s="445"/>
      <c r="G646" s="445"/>
      <c r="H646" s="1831" t="s">
        <v>321</v>
      </c>
      <c r="I646" s="1640"/>
      <c r="J646" s="519">
        <v>-4.7574657331417768E-2</v>
      </c>
      <c r="K646" s="445"/>
      <c r="L646" s="445"/>
      <c r="M646" s="1832" t="s">
        <v>369</v>
      </c>
      <c r="N646" s="1640"/>
      <c r="O646" s="520">
        <v>2.3325894770359038E-3</v>
      </c>
      <c r="P646" s="445"/>
      <c r="Q646" s="445"/>
      <c r="AJ646" s="211"/>
      <c r="AK646" s="211"/>
      <c r="AL646" s="211"/>
      <c r="AM646" s="211"/>
      <c r="AN646" s="211"/>
      <c r="AO646" s="211"/>
      <c r="AP646" s="211"/>
      <c r="AQ646" s="211"/>
      <c r="AR646" s="211"/>
      <c r="AS646" s="211"/>
      <c r="AT646" s="211"/>
      <c r="AU646" s="211"/>
      <c r="AV646" s="211"/>
      <c r="AW646" s="211"/>
      <c r="AX646" s="211"/>
      <c r="AY646" s="211"/>
      <c r="AZ646" s="211"/>
      <c r="BA646" s="214"/>
      <c r="BB646" s="288"/>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1830" t="s">
        <v>325</v>
      </c>
      <c r="D647" s="1640"/>
      <c r="E647" s="518">
        <v>3.7356261718807661E-2</v>
      </c>
      <c r="F647" s="445"/>
      <c r="G647" s="445"/>
      <c r="H647" s="1831" t="s">
        <v>300</v>
      </c>
      <c r="I647" s="1640"/>
      <c r="J647" s="519">
        <v>-6.6217330667418625E-2</v>
      </c>
      <c r="K647" s="445"/>
      <c r="L647" s="445"/>
      <c r="M647" s="1832" t="s">
        <v>310</v>
      </c>
      <c r="N647" s="1640"/>
      <c r="O647" s="520">
        <v>3.4564224930316974E-2</v>
      </c>
      <c r="P647" s="445"/>
      <c r="Q647" s="445"/>
      <c r="AJ647" s="211"/>
      <c r="AK647" s="211"/>
      <c r="AL647" s="211"/>
      <c r="AM647" s="211"/>
      <c r="AN647" s="211"/>
      <c r="AO647" s="211"/>
      <c r="AP647" s="211"/>
      <c r="AQ647" s="211"/>
      <c r="AR647" s="211"/>
      <c r="AS647" s="211"/>
      <c r="AT647" s="211"/>
      <c r="AU647" s="211"/>
      <c r="AV647" s="211"/>
      <c r="AW647" s="211"/>
      <c r="AX647" s="211"/>
      <c r="AY647" s="211"/>
      <c r="AZ647" s="211"/>
      <c r="BA647" s="214"/>
      <c r="BB647" s="288"/>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1830" t="s">
        <v>361</v>
      </c>
      <c r="D648" s="1640"/>
      <c r="E648" s="518">
        <v>9.2723979916232054E-3</v>
      </c>
      <c r="F648" s="445"/>
      <c r="G648" s="445"/>
      <c r="H648" s="1831" t="s">
        <v>367</v>
      </c>
      <c r="I648" s="1640"/>
      <c r="J648" s="519">
        <v>-7.5937440782198793E-4</v>
      </c>
      <c r="K648" s="445"/>
      <c r="L648" s="445"/>
      <c r="M648" s="1832" t="s">
        <v>338</v>
      </c>
      <c r="N648" s="1640"/>
      <c r="O648" s="520">
        <v>-1.584047456586439E-2</v>
      </c>
      <c r="P648" s="445"/>
      <c r="Q648" s="445"/>
      <c r="AJ648" s="211"/>
      <c r="AK648" s="211"/>
      <c r="AL648" s="211"/>
      <c r="AM648" s="211"/>
      <c r="AN648" s="211"/>
      <c r="AO648" s="211"/>
      <c r="AP648" s="211"/>
      <c r="AQ648" s="211"/>
      <c r="AR648" s="211"/>
      <c r="AS648" s="211"/>
      <c r="AT648" s="211"/>
      <c r="AU648" s="211"/>
      <c r="AV648" s="211"/>
      <c r="AW648" s="211"/>
      <c r="AX648" s="211"/>
      <c r="AY648" s="211"/>
      <c r="AZ648" s="211"/>
      <c r="BA648" s="214"/>
      <c r="BB648" s="288"/>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1830" t="s">
        <v>369</v>
      </c>
      <c r="D649" s="1640"/>
      <c r="E649" s="518">
        <v>4.4839377109180852E-3</v>
      </c>
      <c r="F649" s="445"/>
      <c r="G649" s="445"/>
      <c r="H649" s="1831" t="s">
        <v>389</v>
      </c>
      <c r="I649" s="1640"/>
      <c r="J649" s="519">
        <v>-1.3695997972615458E-3</v>
      </c>
      <c r="K649" s="445"/>
      <c r="L649" s="445"/>
      <c r="M649" s="1832" t="s">
        <v>305</v>
      </c>
      <c r="N649" s="1640"/>
      <c r="O649" s="520">
        <v>-7.5175287334564883E-2</v>
      </c>
      <c r="P649" s="445"/>
      <c r="Q649" s="445"/>
      <c r="AJ649" s="211"/>
      <c r="AK649" s="211"/>
      <c r="AL649" s="211"/>
      <c r="AM649" s="211"/>
      <c r="AN649" s="211"/>
      <c r="AO649" s="211"/>
      <c r="AP649" s="211"/>
      <c r="AQ649" s="211"/>
      <c r="AR649" s="211"/>
      <c r="AS649" s="211"/>
      <c r="AT649" s="211"/>
      <c r="AU649" s="211"/>
      <c r="AV649" s="211"/>
      <c r="AW649" s="211"/>
      <c r="AX649" s="211"/>
      <c r="AY649" s="211"/>
      <c r="AZ649" s="211"/>
      <c r="BA649" s="214"/>
      <c r="BB649" s="288"/>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1830" t="s">
        <v>310</v>
      </c>
      <c r="D650" s="1640"/>
      <c r="E650" s="518">
        <v>4.4102877723482044E-2</v>
      </c>
      <c r="F650" s="445"/>
      <c r="G650" s="445"/>
      <c r="H650" s="1831" t="s">
        <v>298</v>
      </c>
      <c r="I650" s="1640"/>
      <c r="J650" s="519">
        <v>8.7159414858537523E-2</v>
      </c>
      <c r="K650" s="445"/>
      <c r="L650" s="445"/>
      <c r="M650" s="1832" t="s">
        <v>322</v>
      </c>
      <c r="N650" s="1640"/>
      <c r="O650" s="520">
        <v>3.8220437266176979E-2</v>
      </c>
      <c r="P650" s="445"/>
      <c r="Q650" s="445"/>
      <c r="AJ650" s="211"/>
      <c r="AK650" s="211"/>
      <c r="AL650" s="211"/>
      <c r="AM650" s="211"/>
      <c r="AN650" s="211"/>
      <c r="AO650" s="211"/>
      <c r="AP650" s="211"/>
      <c r="AQ650" s="211"/>
      <c r="AR650" s="211"/>
      <c r="AS650" s="211"/>
      <c r="AT650" s="211"/>
      <c r="AU650" s="211"/>
      <c r="AV650" s="211"/>
      <c r="AW650" s="211"/>
      <c r="AX650" s="211"/>
      <c r="AY650" s="211"/>
      <c r="AZ650" s="211"/>
      <c r="BA650" s="214"/>
      <c r="BB650" s="288"/>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1830" t="s">
        <v>338</v>
      </c>
      <c r="D651" s="1640"/>
      <c r="E651" s="518">
        <v>-1.8330355329892727E-2</v>
      </c>
      <c r="F651" s="445"/>
      <c r="G651" s="445"/>
      <c r="H651" s="1831" t="s">
        <v>324</v>
      </c>
      <c r="I651" s="1640"/>
      <c r="J651" s="519">
        <v>3.9561120181702637E-2</v>
      </c>
      <c r="K651" s="445"/>
      <c r="L651" s="445"/>
      <c r="M651" s="1832" t="s">
        <v>362</v>
      </c>
      <c r="N651" s="1640"/>
      <c r="O651" s="520">
        <v>-3.5614725508272241E-3</v>
      </c>
      <c r="P651" s="445"/>
      <c r="Q651" s="445"/>
      <c r="AJ651" s="211"/>
      <c r="AK651" s="211"/>
      <c r="AL651" s="211"/>
      <c r="AM651" s="211"/>
      <c r="AN651" s="211"/>
      <c r="AO651" s="211"/>
      <c r="AP651" s="211"/>
      <c r="AQ651" s="211"/>
      <c r="AR651" s="211"/>
      <c r="AS651" s="211"/>
      <c r="AT651" s="211"/>
      <c r="AU651" s="211"/>
      <c r="AV651" s="211"/>
      <c r="AW651" s="211"/>
      <c r="AX651" s="211"/>
      <c r="AY651" s="211"/>
      <c r="AZ651" s="211"/>
      <c r="BA651" s="214"/>
      <c r="BB651" s="288"/>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1830" t="s">
        <v>305</v>
      </c>
      <c r="D652" s="1640"/>
      <c r="E652" s="518">
        <v>-6.0701302976647394E-2</v>
      </c>
      <c r="F652" s="445"/>
      <c r="G652" s="445"/>
      <c r="H652" s="1831" t="s">
        <v>294</v>
      </c>
      <c r="I652" s="1640"/>
      <c r="J652" s="519">
        <v>8.982037853768185E-2</v>
      </c>
      <c r="K652" s="445"/>
      <c r="L652" s="445"/>
      <c r="M652" s="1832" t="s">
        <v>370</v>
      </c>
      <c r="N652" s="1640"/>
      <c r="O652" s="520">
        <v>5.6061248368133908E-3</v>
      </c>
      <c r="P652" s="445"/>
      <c r="Q652" s="445"/>
      <c r="AJ652" s="211"/>
      <c r="AK652" s="211"/>
      <c r="AL652" s="211"/>
      <c r="AM652" s="211"/>
      <c r="AN652" s="211"/>
      <c r="AO652" s="211"/>
      <c r="AP652" s="211"/>
      <c r="AQ652" s="211"/>
      <c r="AR652" s="211"/>
      <c r="AS652" s="211"/>
      <c r="AT652" s="211"/>
      <c r="AU652" s="211"/>
      <c r="AV652" s="211"/>
      <c r="AW652" s="211"/>
      <c r="AX652" s="211"/>
      <c r="AY652" s="211"/>
      <c r="AZ652" s="211"/>
      <c r="BA652" s="214"/>
      <c r="BB652" s="288"/>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1830" t="s">
        <v>322</v>
      </c>
      <c r="D653" s="1640"/>
      <c r="E653" s="518">
        <v>7.6250755364457336E-3</v>
      </c>
      <c r="F653" s="445"/>
      <c r="G653" s="445"/>
      <c r="H653" s="1831" t="s">
        <v>329</v>
      </c>
      <c r="I653" s="1640"/>
      <c r="J653" s="519">
        <v>2.5326993367611909E-2</v>
      </c>
      <c r="K653" s="445"/>
      <c r="L653" s="445"/>
      <c r="M653" s="1832" t="s">
        <v>348</v>
      </c>
      <c r="N653" s="1640"/>
      <c r="O653" s="520">
        <v>1.3223384218686593E-2</v>
      </c>
      <c r="P653" s="445"/>
      <c r="Q653" s="445"/>
      <c r="AJ653" s="211"/>
      <c r="AK653" s="211"/>
      <c r="AL653" s="211"/>
      <c r="AM653" s="211"/>
      <c r="AN653" s="211"/>
      <c r="AO653" s="211"/>
      <c r="AP653" s="211"/>
      <c r="AQ653" s="211"/>
      <c r="AR653" s="211"/>
      <c r="AS653" s="211"/>
      <c r="AT653" s="211"/>
      <c r="AU653" s="211"/>
      <c r="AV653" s="211"/>
      <c r="AW653" s="211"/>
      <c r="AX653" s="211"/>
      <c r="AY653" s="211"/>
      <c r="AZ653" s="211"/>
      <c r="BA653" s="214"/>
      <c r="BB653" s="288"/>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1830" t="s">
        <v>362</v>
      </c>
      <c r="D654" s="1640"/>
      <c r="E654" s="518">
        <v>-1.8768375208808069E-3</v>
      </c>
      <c r="F654" s="445"/>
      <c r="G654" s="445"/>
      <c r="H654" s="1831" t="s">
        <v>295</v>
      </c>
      <c r="I654" s="1640"/>
      <c r="J654" s="519">
        <v>0.10106357330119818</v>
      </c>
      <c r="K654" s="445"/>
      <c r="L654" s="445"/>
      <c r="M654" s="1832" t="s">
        <v>374</v>
      </c>
      <c r="N654" s="1640"/>
      <c r="O654" s="520">
        <v>2.6882413596781935E-3</v>
      </c>
      <c r="P654" s="445"/>
      <c r="Q654" s="445"/>
      <c r="AJ654" s="211"/>
      <c r="AK654" s="211"/>
      <c r="AL654" s="211"/>
      <c r="AM654" s="211"/>
      <c r="AN654" s="211"/>
      <c r="AO654" s="211"/>
      <c r="AP654" s="211"/>
      <c r="AQ654" s="211"/>
      <c r="AR654" s="211"/>
      <c r="AS654" s="211"/>
      <c r="AT654" s="211"/>
      <c r="AU654" s="211"/>
      <c r="AV654" s="211"/>
      <c r="AW654" s="211"/>
      <c r="AX654" s="211"/>
      <c r="AY654" s="211"/>
      <c r="AZ654" s="211"/>
      <c r="BA654" s="214"/>
      <c r="BB654" s="288"/>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1830" t="s">
        <v>370</v>
      </c>
      <c r="D655" s="1640"/>
      <c r="E655" s="518">
        <v>1.6208787121323919E-4</v>
      </c>
      <c r="F655" s="445"/>
      <c r="G655" s="445"/>
      <c r="H655" s="1831" t="s">
        <v>296</v>
      </c>
      <c r="I655" s="1640"/>
      <c r="J655" s="519">
        <v>9.1538377145013533E-2</v>
      </c>
      <c r="K655" s="445"/>
      <c r="L655" s="445"/>
      <c r="M655" s="1832" t="s">
        <v>379</v>
      </c>
      <c r="N655" s="1640"/>
      <c r="O655" s="520">
        <v>3.0938088504194597E-3</v>
      </c>
      <c r="P655" s="445"/>
      <c r="Q655" s="445"/>
      <c r="AJ655" s="211"/>
      <c r="AK655" s="211"/>
      <c r="AL655" s="211"/>
      <c r="AM655" s="211"/>
      <c r="AN655" s="211"/>
      <c r="AO655" s="211"/>
      <c r="AP655" s="211"/>
      <c r="AQ655" s="211"/>
      <c r="AR655" s="211"/>
      <c r="AS655" s="211"/>
      <c r="AT655" s="211"/>
      <c r="AU655" s="211"/>
      <c r="AV655" s="211"/>
      <c r="AW655" s="211"/>
      <c r="AX655" s="211"/>
      <c r="AY655" s="211"/>
      <c r="AZ655" s="211"/>
      <c r="BA655" s="214"/>
      <c r="BB655" s="288"/>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1830" t="s">
        <v>348</v>
      </c>
      <c r="D656" s="1640"/>
      <c r="E656" s="518">
        <v>7.1459133043951829E-3</v>
      </c>
      <c r="F656" s="445"/>
      <c r="G656" s="445"/>
      <c r="H656" s="1831" t="s">
        <v>320</v>
      </c>
      <c r="I656" s="1640"/>
      <c r="J656" s="519">
        <v>4.8368021657264601E-2</v>
      </c>
      <c r="K656" s="445"/>
      <c r="L656" s="445"/>
      <c r="M656" s="1832" t="s">
        <v>378</v>
      </c>
      <c r="N656" s="1640"/>
      <c r="O656" s="520">
        <v>2.0593382977173945E-3</v>
      </c>
      <c r="P656" s="445"/>
      <c r="Q656" s="445"/>
      <c r="AJ656" s="211"/>
      <c r="AK656" s="211"/>
      <c r="AL656" s="211"/>
      <c r="AM656" s="211"/>
      <c r="AN656" s="211"/>
      <c r="AO656" s="211"/>
      <c r="AP656" s="211"/>
      <c r="AQ656" s="211"/>
      <c r="AR656" s="211"/>
      <c r="AS656" s="211"/>
      <c r="AT656" s="211"/>
      <c r="AU656" s="211"/>
      <c r="AV656" s="211"/>
      <c r="AW656" s="211"/>
      <c r="AX656" s="211"/>
      <c r="AY656" s="211"/>
      <c r="AZ656" s="211"/>
      <c r="BA656" s="214"/>
      <c r="BB656" s="288"/>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1830" t="s">
        <v>374</v>
      </c>
      <c r="D657" s="1640"/>
      <c r="E657" s="518">
        <v>2.9448361541074301E-3</v>
      </c>
      <c r="F657" s="445"/>
      <c r="G657" s="445"/>
      <c r="H657" s="1831" t="s">
        <v>315</v>
      </c>
      <c r="I657" s="1640"/>
      <c r="J657" s="519">
        <v>6.35108229082086E-2</v>
      </c>
      <c r="K657" s="445"/>
      <c r="L657" s="445"/>
      <c r="M657" s="1832" t="s">
        <v>343</v>
      </c>
      <c r="N657" s="1640"/>
      <c r="O657" s="520">
        <v>5.3310944044747842E-3</v>
      </c>
      <c r="P657" s="445"/>
      <c r="Q657" s="445"/>
      <c r="AJ657" s="211"/>
      <c r="AK657" s="211"/>
      <c r="AL657" s="211"/>
      <c r="AM657" s="211"/>
      <c r="AN657" s="211"/>
      <c r="AO657" s="211"/>
      <c r="AP657" s="211"/>
      <c r="AQ657" s="211"/>
      <c r="AR657" s="211"/>
      <c r="AS657" s="211"/>
      <c r="AT657" s="211"/>
      <c r="AU657" s="211"/>
      <c r="AV657" s="211"/>
      <c r="AW657" s="211"/>
      <c r="AX657" s="211"/>
      <c r="AY657" s="211"/>
      <c r="AZ657" s="211"/>
      <c r="BA657" s="214"/>
      <c r="BB657" s="288"/>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1830" t="s">
        <v>379</v>
      </c>
      <c r="D658" s="1640"/>
      <c r="E658" s="518">
        <v>1.1762306801319231E-3</v>
      </c>
      <c r="F658" s="445"/>
      <c r="G658" s="445"/>
      <c r="H658" s="1831" t="s">
        <v>312</v>
      </c>
      <c r="I658" s="1640"/>
      <c r="J658" s="519">
        <v>6.351982093874782E-2</v>
      </c>
      <c r="K658" s="445"/>
      <c r="L658" s="445"/>
      <c r="M658" s="1832" t="s">
        <v>332</v>
      </c>
      <c r="N658" s="1640"/>
      <c r="O658" s="520">
        <v>2.6781150269371307E-2</v>
      </c>
      <c r="P658" s="445"/>
      <c r="Q658" s="445"/>
      <c r="AJ658" s="211"/>
      <c r="AK658" s="211"/>
      <c r="AL658" s="211"/>
      <c r="AM658" s="211"/>
      <c r="AN658" s="211"/>
      <c r="AO658" s="211"/>
      <c r="AP658" s="211"/>
      <c r="AQ658" s="211"/>
      <c r="AR658" s="211"/>
      <c r="AS658" s="211"/>
      <c r="AT658" s="211"/>
      <c r="AU658" s="211"/>
      <c r="AV658" s="211"/>
      <c r="AW658" s="211"/>
      <c r="AX658" s="211"/>
      <c r="AY658" s="211"/>
      <c r="AZ658" s="211"/>
      <c r="BA658" s="214"/>
      <c r="BB658" s="288"/>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1830" t="s">
        <v>378</v>
      </c>
      <c r="D659" s="1640"/>
      <c r="E659" s="518">
        <v>1.1697314319842592E-3</v>
      </c>
      <c r="F659" s="445"/>
      <c r="G659" s="445"/>
      <c r="H659" s="1831" t="s">
        <v>301</v>
      </c>
      <c r="I659" s="1640"/>
      <c r="J659" s="519">
        <v>8.7508758778809301E-2</v>
      </c>
      <c r="K659" s="445"/>
      <c r="L659" s="445"/>
      <c r="M659" s="1832" t="s">
        <v>335</v>
      </c>
      <c r="N659" s="1640"/>
      <c r="O659" s="520">
        <v>1.3758418637558363E-2</v>
      </c>
      <c r="P659" s="445"/>
      <c r="Q659" s="445"/>
      <c r="AJ659" s="211"/>
      <c r="AK659" s="211"/>
      <c r="AL659" s="211"/>
      <c r="AM659" s="211"/>
      <c r="AN659" s="211"/>
      <c r="AO659" s="211"/>
      <c r="AP659" s="211"/>
      <c r="AQ659" s="211"/>
      <c r="AR659" s="211"/>
      <c r="AS659" s="211"/>
      <c r="AT659" s="211"/>
      <c r="AU659" s="211"/>
      <c r="AV659" s="211"/>
      <c r="AW659" s="211"/>
      <c r="AX659" s="211"/>
      <c r="AY659" s="211"/>
      <c r="AZ659" s="211"/>
      <c r="BA659" s="214"/>
      <c r="BB659" s="288"/>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1830" t="s">
        <v>343</v>
      </c>
      <c r="D660" s="1640"/>
      <c r="E660" s="518">
        <v>1.5339283136111643E-2</v>
      </c>
      <c r="F660" s="445"/>
      <c r="G660" s="445"/>
      <c r="H660" s="1831" t="s">
        <v>317</v>
      </c>
      <c r="I660" s="1640"/>
      <c r="J660" s="519">
        <v>3.9918529555538984E-2</v>
      </c>
      <c r="K660" s="445"/>
      <c r="L660" s="445"/>
      <c r="M660" s="1832" t="s">
        <v>311</v>
      </c>
      <c r="N660" s="1640"/>
      <c r="O660" s="520">
        <v>5.8032664099007238E-2</v>
      </c>
      <c r="P660" s="445"/>
      <c r="Q660" s="445"/>
      <c r="AJ660" s="211"/>
      <c r="AK660" s="211"/>
      <c r="AL660" s="211"/>
      <c r="AM660" s="211"/>
      <c r="AN660" s="211"/>
      <c r="AO660" s="211"/>
      <c r="AP660" s="211"/>
      <c r="AQ660" s="211"/>
      <c r="AR660" s="211"/>
      <c r="AS660" s="211"/>
      <c r="AT660" s="211"/>
      <c r="AU660" s="211"/>
      <c r="AV660" s="211"/>
      <c r="AW660" s="211"/>
      <c r="AX660" s="211"/>
      <c r="AY660" s="211"/>
      <c r="AZ660" s="211"/>
      <c r="BA660" s="214"/>
      <c r="BB660" s="288"/>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1830" t="s">
        <v>332</v>
      </c>
      <c r="D661" s="1640"/>
      <c r="E661" s="518">
        <v>2.7974571769966129E-2</v>
      </c>
      <c r="F661" s="445"/>
      <c r="G661" s="445"/>
      <c r="H661" s="1831" t="s">
        <v>333</v>
      </c>
      <c r="I661" s="1640"/>
      <c r="J661" s="519">
        <v>2.3265360974874007E-2</v>
      </c>
      <c r="K661" s="445"/>
      <c r="L661" s="445"/>
      <c r="M661" s="1832" t="s">
        <v>385</v>
      </c>
      <c r="N661" s="1640"/>
      <c r="O661" s="520">
        <v>2.4055125573583043E-3</v>
      </c>
      <c r="P661" s="445"/>
      <c r="Q661" s="445"/>
      <c r="AJ661" s="211"/>
      <c r="AK661" s="211"/>
      <c r="AL661" s="211"/>
      <c r="AM661" s="211"/>
      <c r="AN661" s="211"/>
      <c r="AO661" s="211"/>
      <c r="AP661" s="211"/>
      <c r="AQ661" s="211"/>
      <c r="AR661" s="211"/>
      <c r="AS661" s="211"/>
      <c r="AT661" s="211"/>
      <c r="AU661" s="211"/>
      <c r="AV661" s="211"/>
      <c r="AW661" s="211"/>
      <c r="AX661" s="211"/>
      <c r="AY661" s="211"/>
      <c r="AZ661" s="211"/>
      <c r="BA661" s="214"/>
      <c r="BB661" s="288"/>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1830" t="s">
        <v>335</v>
      </c>
      <c r="D662" s="1640"/>
      <c r="E662" s="518">
        <v>2.3481055968415016E-2</v>
      </c>
      <c r="F662" s="445"/>
      <c r="G662" s="445"/>
      <c r="H662" s="1831" t="s">
        <v>347</v>
      </c>
      <c r="I662" s="1640"/>
      <c r="J662" s="519">
        <v>1.5538518684811223E-2</v>
      </c>
      <c r="K662" s="445"/>
      <c r="L662" s="445"/>
      <c r="M662" s="1832" t="s">
        <v>351</v>
      </c>
      <c r="N662" s="1640"/>
      <c r="O662" s="520">
        <v>1.1891651839302936E-2</v>
      </c>
      <c r="P662" s="445"/>
      <c r="Q662" s="445"/>
      <c r="AJ662" s="211"/>
      <c r="AK662" s="211"/>
      <c r="AL662" s="211"/>
      <c r="AM662" s="211"/>
      <c r="AN662" s="211"/>
      <c r="AO662" s="211"/>
      <c r="AP662" s="211"/>
      <c r="AQ662" s="211"/>
      <c r="AR662" s="211"/>
      <c r="AS662" s="211"/>
      <c r="AT662" s="211"/>
      <c r="AU662" s="211"/>
      <c r="AV662" s="211"/>
      <c r="AW662" s="211"/>
      <c r="AX662" s="211"/>
      <c r="AY662" s="211"/>
      <c r="AZ662" s="211"/>
      <c r="BA662" s="214"/>
      <c r="BB662" s="288"/>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1830" t="s">
        <v>311</v>
      </c>
      <c r="D663" s="1640"/>
      <c r="E663" s="518">
        <v>5.1383306516668628E-2</v>
      </c>
      <c r="F663" s="445"/>
      <c r="G663" s="445"/>
      <c r="H663" s="1831" t="s">
        <v>327</v>
      </c>
      <c r="I663" s="1640"/>
      <c r="J663" s="519">
        <v>-2.8292057160938952E-2</v>
      </c>
      <c r="K663" s="445"/>
      <c r="L663" s="445"/>
      <c r="M663" s="1832" t="s">
        <v>297</v>
      </c>
      <c r="N663" s="1640"/>
      <c r="O663" s="520">
        <v>0.10216360782914866</v>
      </c>
      <c r="P663" s="445"/>
      <c r="Q663" s="445"/>
      <c r="AJ663" s="211"/>
      <c r="AK663" s="211"/>
      <c r="AL663" s="211"/>
      <c r="AM663" s="211"/>
      <c r="AN663" s="211"/>
      <c r="AO663" s="211"/>
      <c r="AP663" s="211"/>
      <c r="AQ663" s="211"/>
      <c r="AR663" s="211"/>
      <c r="AS663" s="211"/>
      <c r="AT663" s="211"/>
      <c r="AU663" s="211"/>
      <c r="AV663" s="211"/>
      <c r="AW663" s="211"/>
      <c r="AX663" s="211"/>
      <c r="AY663" s="211"/>
      <c r="AZ663" s="211"/>
      <c r="BA663" s="214"/>
      <c r="BB663" s="288"/>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1830" t="s">
        <v>385</v>
      </c>
      <c r="D664" s="1640"/>
      <c r="E664" s="518">
        <v>1.0919413122601285E-3</v>
      </c>
      <c r="F664" s="445"/>
      <c r="G664" s="445"/>
      <c r="H664" s="1831" t="s">
        <v>318</v>
      </c>
      <c r="I664" s="1640"/>
      <c r="J664" s="519">
        <v>5.8001657348722084E-2</v>
      </c>
      <c r="K664" s="445"/>
      <c r="L664" s="445"/>
      <c r="M664" s="1832" t="s">
        <v>395</v>
      </c>
      <c r="N664" s="1640"/>
      <c r="O664" s="520">
        <v>7.5844185275878351E-4</v>
      </c>
      <c r="P664" s="445"/>
      <c r="Q664" s="445"/>
      <c r="AJ664" s="211"/>
      <c r="AK664" s="211"/>
      <c r="AL664" s="211"/>
      <c r="AM664" s="211"/>
      <c r="AN664" s="211"/>
      <c r="AO664" s="211"/>
      <c r="AP664" s="211"/>
      <c r="AQ664" s="211"/>
      <c r="AR664" s="211"/>
      <c r="AS664" s="211"/>
      <c r="AT664" s="211"/>
      <c r="AU664" s="211"/>
      <c r="AV664" s="211"/>
      <c r="AW664" s="211"/>
      <c r="AX664" s="211"/>
      <c r="AY664" s="211"/>
      <c r="AZ664" s="211"/>
      <c r="BA664" s="214"/>
      <c r="BB664" s="288"/>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1830" t="s">
        <v>351</v>
      </c>
      <c r="D665" s="1640"/>
      <c r="E665" s="518">
        <v>6.2738378047868327E-3</v>
      </c>
      <c r="F665" s="445"/>
      <c r="G665" s="445"/>
      <c r="H665" s="1831" t="s">
        <v>364</v>
      </c>
      <c r="I665" s="1640"/>
      <c r="J665" s="519">
        <v>6.2910349708038878E-3</v>
      </c>
      <c r="K665" s="445"/>
      <c r="L665" s="445"/>
      <c r="M665" s="1832" t="s">
        <v>358</v>
      </c>
      <c r="N665" s="1640"/>
      <c r="O665" s="520">
        <v>1.2699163961022602E-3</v>
      </c>
      <c r="P665" s="445"/>
      <c r="Q665" s="445"/>
      <c r="AJ665" s="211"/>
      <c r="AK665" s="211"/>
      <c r="AL665" s="211"/>
      <c r="AM665" s="211"/>
      <c r="AN665" s="211"/>
      <c r="AO665" s="211"/>
      <c r="AP665" s="211"/>
      <c r="AQ665" s="211"/>
      <c r="AR665" s="211"/>
      <c r="AS665" s="211"/>
      <c r="AT665" s="211"/>
      <c r="AU665" s="211"/>
      <c r="AV665" s="211"/>
      <c r="AW665" s="211"/>
      <c r="AX665" s="211"/>
      <c r="AY665" s="211"/>
      <c r="AZ665" s="211"/>
      <c r="BA665" s="214"/>
      <c r="BB665" s="288"/>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1830" t="s">
        <v>297</v>
      </c>
      <c r="D666" s="1640"/>
      <c r="E666" s="518">
        <v>7.849743229599862E-2</v>
      </c>
      <c r="F666" s="445"/>
      <c r="G666" s="445"/>
      <c r="H666" s="1831" t="s">
        <v>341</v>
      </c>
      <c r="I666" s="1640"/>
      <c r="J666" s="519">
        <v>2.0117209444995666E-2</v>
      </c>
      <c r="K666" s="445"/>
      <c r="L666" s="445"/>
      <c r="M666" s="1832" t="s">
        <v>321</v>
      </c>
      <c r="N666" s="1640"/>
      <c r="O666" s="520">
        <v>3.4624661545053616E-3</v>
      </c>
      <c r="P666" s="445"/>
      <c r="Q666" s="445"/>
      <c r="AJ666" s="211"/>
      <c r="AK666" s="211"/>
      <c r="AL666" s="211"/>
      <c r="AM666" s="211"/>
      <c r="AN666" s="211"/>
      <c r="AO666" s="211"/>
      <c r="AP666" s="211"/>
      <c r="AQ666" s="211"/>
      <c r="AR666" s="211"/>
      <c r="AS666" s="211"/>
      <c r="AT666" s="211"/>
      <c r="AU666" s="211"/>
      <c r="AV666" s="211"/>
      <c r="AW666" s="211"/>
      <c r="AX666" s="211"/>
      <c r="AY666" s="211"/>
      <c r="AZ666" s="211"/>
      <c r="BA666" s="214"/>
      <c r="BB666" s="288"/>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1830" t="s">
        <v>395</v>
      </c>
      <c r="D667" s="1640"/>
      <c r="E667" s="518">
        <v>3.2544439278896122E-4</v>
      </c>
      <c r="F667" s="445"/>
      <c r="G667" s="445"/>
      <c r="H667" s="1831" t="s">
        <v>303</v>
      </c>
      <c r="I667" s="1640"/>
      <c r="J667" s="519">
        <v>7.2935419365564788E-2</v>
      </c>
      <c r="K667" s="445"/>
      <c r="L667" s="445"/>
      <c r="M667" s="1832" t="s">
        <v>300</v>
      </c>
      <c r="N667" s="1640"/>
      <c r="O667" s="520">
        <v>-9.263893715310427E-2</v>
      </c>
      <c r="P667" s="445"/>
      <c r="Q667" s="445"/>
      <c r="AJ667" s="211"/>
      <c r="AK667" s="211"/>
      <c r="AL667" s="211"/>
      <c r="AM667" s="211"/>
      <c r="AN667" s="211"/>
      <c r="AO667" s="211"/>
      <c r="AP667" s="211"/>
      <c r="AQ667" s="211"/>
      <c r="AR667" s="211"/>
      <c r="AS667" s="211"/>
      <c r="AT667" s="211"/>
      <c r="AU667" s="211"/>
      <c r="AV667" s="211"/>
      <c r="AW667" s="211"/>
      <c r="AX667" s="211"/>
      <c r="AY667" s="211"/>
      <c r="AZ667" s="211"/>
      <c r="BA667" s="214"/>
      <c r="BB667" s="288"/>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1830" t="s">
        <v>358</v>
      </c>
      <c r="D668" s="1640"/>
      <c r="E668" s="518">
        <v>3.5188016599210473E-3</v>
      </c>
      <c r="F668" s="445"/>
      <c r="G668" s="445"/>
      <c r="H668" s="1831" t="s">
        <v>306</v>
      </c>
      <c r="I668" s="1640"/>
      <c r="J668" s="519">
        <v>6.8474455439983928E-2</v>
      </c>
      <c r="K668" s="445"/>
      <c r="L668" s="445"/>
      <c r="M668" s="1832" t="s">
        <v>367</v>
      </c>
      <c r="N668" s="1640"/>
      <c r="O668" s="520">
        <v>-6.5560321305334051E-3</v>
      </c>
      <c r="P668" s="445"/>
      <c r="Q668" s="445"/>
      <c r="AJ668" s="211"/>
      <c r="AK668" s="211"/>
      <c r="AL668" s="211"/>
      <c r="AM668" s="211"/>
      <c r="AN668" s="211"/>
      <c r="AO668" s="211"/>
      <c r="AP668" s="211"/>
      <c r="AQ668" s="211"/>
      <c r="AR668" s="211"/>
      <c r="AS668" s="211"/>
      <c r="AT668" s="211"/>
      <c r="AU668" s="211"/>
      <c r="AV668" s="211"/>
      <c r="AW668" s="211"/>
      <c r="AX668" s="211"/>
      <c r="AY668" s="211"/>
      <c r="AZ668" s="211"/>
      <c r="BA668" s="214"/>
      <c r="BB668" s="288"/>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1830" t="s">
        <v>321</v>
      </c>
      <c r="D669" s="1640"/>
      <c r="E669" s="518">
        <v>5.2456947416668481E-3</v>
      </c>
      <c r="F669" s="445"/>
      <c r="G669" s="445"/>
      <c r="H669" s="1831" t="s">
        <v>359</v>
      </c>
      <c r="I669" s="1640"/>
      <c r="J669" s="519">
        <v>8.5339409888108911E-3</v>
      </c>
      <c r="K669" s="445"/>
      <c r="L669" s="445"/>
      <c r="M669" s="1832" t="s">
        <v>390</v>
      </c>
      <c r="N669" s="1640"/>
      <c r="O669" s="520">
        <v>-7.2571342502348907E-4</v>
      </c>
      <c r="P669" s="445"/>
      <c r="Q669" s="445"/>
      <c r="AJ669" s="211"/>
      <c r="AK669" s="211"/>
      <c r="AL669" s="211"/>
      <c r="AM669" s="211"/>
      <c r="AN669" s="211"/>
      <c r="AO669" s="211"/>
      <c r="AP669" s="211"/>
      <c r="AQ669" s="211"/>
      <c r="AR669" s="211"/>
      <c r="AS669" s="211"/>
      <c r="AT669" s="211"/>
      <c r="AU669" s="211"/>
      <c r="AV669" s="211"/>
      <c r="AW669" s="211"/>
      <c r="AX669" s="211"/>
      <c r="AY669" s="211"/>
      <c r="AZ669" s="211"/>
      <c r="BA669" s="214"/>
      <c r="BB669" s="288"/>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1830" t="s">
        <v>300</v>
      </c>
      <c r="D670" s="1640"/>
      <c r="E670" s="518">
        <v>-7.7472891995866433E-2</v>
      </c>
      <c r="F670" s="445"/>
      <c r="G670" s="445"/>
      <c r="H670" s="1831" t="s">
        <v>331</v>
      </c>
      <c r="I670" s="1640"/>
      <c r="J670" s="519">
        <v>4.4959635948642754E-3</v>
      </c>
      <c r="K670" s="445"/>
      <c r="L670" s="445"/>
      <c r="M670" s="1832" t="s">
        <v>396</v>
      </c>
      <c r="N670" s="1640"/>
      <c r="O670" s="520">
        <v>2.0291519438033377E-5</v>
      </c>
      <c r="P670" s="445"/>
      <c r="Q670" s="445"/>
      <c r="AJ670" s="211"/>
      <c r="AK670" s="211"/>
      <c r="AL670" s="211"/>
      <c r="AM670" s="211"/>
      <c r="AN670" s="211"/>
      <c r="AO670" s="211"/>
      <c r="AP670" s="211"/>
      <c r="AQ670" s="211"/>
      <c r="AR670" s="211"/>
      <c r="AS670" s="211"/>
      <c r="AT670" s="211"/>
      <c r="AU670" s="211"/>
      <c r="AV670" s="211"/>
      <c r="AW670" s="211"/>
      <c r="AX670" s="211"/>
      <c r="AY670" s="211"/>
      <c r="AZ670" s="211"/>
      <c r="BA670" s="214"/>
      <c r="BB670" s="288"/>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1830" t="s">
        <v>367</v>
      </c>
      <c r="D671" s="1640"/>
      <c r="E671" s="518">
        <v>-6.6374901026359182E-3</v>
      </c>
      <c r="F671" s="445"/>
      <c r="G671" s="445"/>
      <c r="H671" s="1831" t="s">
        <v>334</v>
      </c>
      <c r="I671" s="1640"/>
      <c r="J671" s="519">
        <v>6.0631964194204427E-3</v>
      </c>
      <c r="K671" s="445"/>
      <c r="L671" s="445"/>
      <c r="M671" s="1832" t="s">
        <v>393</v>
      </c>
      <c r="N671" s="1640"/>
      <c r="O671" s="520">
        <v>-4.2077105136046868E-4</v>
      </c>
      <c r="P671" s="445"/>
      <c r="Q671" s="445"/>
      <c r="AJ671" s="211"/>
      <c r="AK671" s="211"/>
      <c r="AL671" s="211"/>
      <c r="AM671" s="211"/>
      <c r="AN671" s="211"/>
      <c r="AO671" s="211"/>
      <c r="AP671" s="211"/>
      <c r="AQ671" s="211"/>
      <c r="AR671" s="211"/>
      <c r="AS671" s="211"/>
      <c r="AT671" s="211"/>
      <c r="AU671" s="211"/>
      <c r="AV671" s="211"/>
      <c r="AW671" s="211"/>
      <c r="AX671" s="211"/>
      <c r="AY671" s="211"/>
      <c r="AZ671" s="211"/>
      <c r="BA671" s="214"/>
      <c r="BB671" s="288"/>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1830" t="s">
        <v>390</v>
      </c>
      <c r="D672" s="1640"/>
      <c r="E672" s="518">
        <v>-1.956173462990297E-3</v>
      </c>
      <c r="F672" s="445"/>
      <c r="G672" s="445"/>
      <c r="H672" s="1831" t="s">
        <v>336</v>
      </c>
      <c r="I672" s="1640"/>
      <c r="J672" s="519">
        <v>-1.2487941130989288E-2</v>
      </c>
      <c r="K672" s="445"/>
      <c r="L672" s="445"/>
      <c r="M672" s="1832" t="s">
        <v>389</v>
      </c>
      <c r="N672" s="1640"/>
      <c r="O672" s="520">
        <v>5.4034624633525435E-6</v>
      </c>
      <c r="P672" s="445"/>
      <c r="Q672" s="445"/>
      <c r="AJ672" s="211"/>
      <c r="AK672" s="211"/>
      <c r="AL672" s="211"/>
      <c r="AM672" s="211"/>
      <c r="AN672" s="211"/>
      <c r="AO672" s="211"/>
      <c r="AP672" s="211"/>
      <c r="AQ672" s="211"/>
      <c r="AR672" s="211"/>
      <c r="AS672" s="211"/>
      <c r="AT672" s="211"/>
      <c r="AU672" s="211"/>
      <c r="AV672" s="211"/>
      <c r="AW672" s="211"/>
      <c r="AX672" s="211"/>
      <c r="AY672" s="211"/>
      <c r="AZ672" s="211"/>
      <c r="BA672" s="214"/>
      <c r="BB672" s="288"/>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1830" t="s">
        <v>396</v>
      </c>
      <c r="D673" s="1640"/>
      <c r="E673" s="518">
        <v>2.605699848110348E-4</v>
      </c>
      <c r="F673" s="445"/>
      <c r="G673" s="445"/>
      <c r="H673" s="1831" t="s">
        <v>314</v>
      </c>
      <c r="I673" s="1640"/>
      <c r="J673" s="519">
        <v>2.2482169705207205E-2</v>
      </c>
      <c r="K673" s="445"/>
      <c r="L673" s="445"/>
      <c r="M673" s="1832" t="s">
        <v>298</v>
      </c>
      <c r="N673" s="1640"/>
      <c r="O673" s="520">
        <v>0.10157650443947232</v>
      </c>
      <c r="P673" s="445"/>
      <c r="Q673" s="445"/>
      <c r="AJ673" s="211"/>
      <c r="AK673" s="211"/>
      <c r="AL673" s="211"/>
      <c r="AM673" s="211"/>
      <c r="AN673" s="211"/>
      <c r="AO673" s="211"/>
      <c r="AP673" s="211"/>
      <c r="AQ673" s="211"/>
      <c r="AR673" s="211"/>
      <c r="AS673" s="211"/>
      <c r="AT673" s="211"/>
      <c r="AU673" s="211"/>
      <c r="AV673" s="211"/>
      <c r="AW673" s="211"/>
      <c r="AX673" s="211"/>
      <c r="AY673" s="211"/>
      <c r="AZ673" s="211"/>
      <c r="BA673" s="214"/>
      <c r="BB673" s="288"/>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1830" t="s">
        <v>393</v>
      </c>
      <c r="D674" s="1640"/>
      <c r="E674" s="518">
        <v>-8.1591596429931819E-4</v>
      </c>
      <c r="F674" s="445"/>
      <c r="G674" s="445"/>
      <c r="H674" s="1831" t="s">
        <v>319</v>
      </c>
      <c r="I674" s="1640"/>
      <c r="J674" s="519">
        <v>-2.3824433324963507E-2</v>
      </c>
      <c r="K674" s="445"/>
      <c r="L674" s="445"/>
      <c r="M674" s="1832" t="s">
        <v>324</v>
      </c>
      <c r="N674" s="1640"/>
      <c r="O674" s="520">
        <v>1.8375710087667155E-2</v>
      </c>
      <c r="P674" s="445"/>
      <c r="Q674" s="445"/>
      <c r="AJ674" s="211"/>
      <c r="AK674" s="211"/>
      <c r="AL674" s="211"/>
      <c r="AM674" s="211"/>
      <c r="AN674" s="211"/>
      <c r="AO674" s="211"/>
      <c r="AP674" s="211"/>
      <c r="AQ674" s="211"/>
      <c r="AR674" s="211"/>
      <c r="AS674" s="211"/>
      <c r="AT674" s="211"/>
      <c r="AU674" s="211"/>
      <c r="AV674" s="211"/>
      <c r="AW674" s="211"/>
      <c r="AX674" s="211"/>
      <c r="AY674" s="211"/>
      <c r="AZ674" s="211"/>
      <c r="BA674" s="214"/>
      <c r="BB674" s="288"/>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1830" t="s">
        <v>389</v>
      </c>
      <c r="D675" s="1640"/>
      <c r="E675" s="518">
        <v>-3.2935802719860293E-4</v>
      </c>
      <c r="F675" s="445"/>
      <c r="G675" s="445"/>
      <c r="H675" s="1831" t="s">
        <v>352</v>
      </c>
      <c r="I675" s="1640"/>
      <c r="J675" s="519">
        <v>-9.186445129503412E-4</v>
      </c>
      <c r="K675" s="445"/>
      <c r="L675" s="445"/>
      <c r="M675" s="1832" t="s">
        <v>294</v>
      </c>
      <c r="N675" s="1640"/>
      <c r="O675" s="520">
        <v>0.10655115838231895</v>
      </c>
      <c r="P675" s="445"/>
      <c r="Q675" s="445"/>
      <c r="AJ675" s="211"/>
      <c r="AK675" s="211"/>
      <c r="AL675" s="211"/>
      <c r="AM675" s="211"/>
      <c r="AN675" s="211"/>
      <c r="AO675" s="211"/>
      <c r="AP675" s="211"/>
      <c r="AQ675" s="211"/>
      <c r="AR675" s="211"/>
      <c r="AS675" s="211"/>
      <c r="AT675" s="211"/>
      <c r="AU675" s="211"/>
      <c r="AV675" s="211"/>
      <c r="AW675" s="211"/>
      <c r="AX675" s="211"/>
      <c r="AY675" s="211"/>
      <c r="AZ675" s="211"/>
      <c r="BA675" s="214"/>
      <c r="BB675" s="288"/>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1830" t="s">
        <v>298</v>
      </c>
      <c r="D676" s="1640"/>
      <c r="E676" s="518">
        <v>8.4381414256196968E-2</v>
      </c>
      <c r="F676" s="445"/>
      <c r="G676" s="445"/>
      <c r="H676" s="1831" t="s">
        <v>339</v>
      </c>
      <c r="I676" s="1640"/>
      <c r="J676" s="519">
        <v>1.5352595303478586E-2</v>
      </c>
      <c r="K676" s="445"/>
      <c r="L676" s="445"/>
      <c r="M676" s="1832" t="s">
        <v>329</v>
      </c>
      <c r="N676" s="1640"/>
      <c r="O676" s="520">
        <v>1.9096632953636183E-2</v>
      </c>
      <c r="P676" s="445"/>
      <c r="Q676" s="445"/>
      <c r="AJ676" s="211"/>
      <c r="AK676" s="211"/>
      <c r="AL676" s="211"/>
      <c r="AM676" s="211"/>
      <c r="AN676" s="211"/>
      <c r="AO676" s="211"/>
      <c r="AP676" s="211"/>
      <c r="AQ676" s="211"/>
      <c r="AR676" s="211"/>
      <c r="AS676" s="211"/>
      <c r="AT676" s="211"/>
      <c r="AU676" s="211"/>
      <c r="AV676" s="211"/>
      <c r="AW676" s="211"/>
      <c r="AX676" s="211"/>
      <c r="AY676" s="211"/>
      <c r="AZ676" s="211"/>
      <c r="BA676" s="214"/>
      <c r="BB676" s="288"/>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1830" t="s">
        <v>324</v>
      </c>
      <c r="D677" s="1640"/>
      <c r="E677" s="518">
        <v>2.2219791299884134E-2</v>
      </c>
      <c r="F677" s="445"/>
      <c r="G677" s="445"/>
      <c r="H677" s="1831" t="s">
        <v>350</v>
      </c>
      <c r="I677" s="1640"/>
      <c r="J677" s="519">
        <v>-1.4355884571957866E-2</v>
      </c>
      <c r="K677" s="445"/>
      <c r="L677" s="445"/>
      <c r="M677" s="1832" t="s">
        <v>295</v>
      </c>
      <c r="N677" s="1640"/>
      <c r="O677" s="520">
        <v>0.1020073944399322</v>
      </c>
      <c r="P677" s="445"/>
      <c r="Q677" s="445"/>
      <c r="AJ677" s="211"/>
      <c r="AK677" s="211"/>
      <c r="AL677" s="211"/>
      <c r="AM677" s="211"/>
      <c r="AN677" s="211"/>
      <c r="AO677" s="211"/>
      <c r="AP677" s="211"/>
      <c r="AQ677" s="211"/>
      <c r="AR677" s="211"/>
      <c r="AS677" s="211"/>
      <c r="AT677" s="211"/>
      <c r="AU677" s="211"/>
      <c r="AV677" s="211"/>
      <c r="AW677" s="211"/>
      <c r="AX677" s="211"/>
      <c r="AY677" s="211"/>
      <c r="AZ677" s="211"/>
      <c r="BA677" s="214"/>
      <c r="BB677" s="288"/>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1830" t="s">
        <v>294</v>
      </c>
      <c r="D678" s="1640"/>
      <c r="E678" s="518">
        <v>8.6067623361095399E-2</v>
      </c>
      <c r="F678" s="445"/>
      <c r="G678" s="445"/>
      <c r="H678" s="1831" t="s">
        <v>365</v>
      </c>
      <c r="I678" s="1640"/>
      <c r="J678" s="519">
        <v>-1.4220505617888654E-3</v>
      </c>
      <c r="K678" s="445"/>
      <c r="L678" s="445"/>
      <c r="M678" s="1832" t="s">
        <v>296</v>
      </c>
      <c r="N678" s="1640"/>
      <c r="O678" s="520">
        <v>0.10573086376891148</v>
      </c>
      <c r="P678" s="445"/>
      <c r="Q678" s="445"/>
      <c r="AJ678" s="211"/>
      <c r="AK678" s="211"/>
      <c r="AL678" s="211"/>
      <c r="AM678" s="211"/>
      <c r="AN678" s="211"/>
      <c r="AO678" s="211"/>
      <c r="AP678" s="211"/>
      <c r="AQ678" s="211"/>
      <c r="AR678" s="211"/>
      <c r="AS678" s="211"/>
      <c r="AT678" s="211"/>
      <c r="AU678" s="211"/>
      <c r="AV678" s="211"/>
      <c r="AW678" s="211"/>
      <c r="AX678" s="211"/>
      <c r="AY678" s="211"/>
      <c r="AZ678" s="211"/>
      <c r="BA678" s="214"/>
      <c r="BB678" s="288"/>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1830" t="s">
        <v>329</v>
      </c>
      <c r="D679" s="1640"/>
      <c r="E679" s="518">
        <v>2.0637695636916448E-2</v>
      </c>
      <c r="F679" s="445"/>
      <c r="G679" s="445"/>
      <c r="H679" s="1831" t="s">
        <v>356</v>
      </c>
      <c r="I679" s="1640"/>
      <c r="J679" s="519">
        <v>-6.9526571294019884E-3</v>
      </c>
      <c r="K679" s="445"/>
      <c r="L679" s="445"/>
      <c r="M679" s="1832" t="s">
        <v>320</v>
      </c>
      <c r="N679" s="1640"/>
      <c r="O679" s="520">
        <v>3.1830305205115671E-2</v>
      </c>
      <c r="P679" s="445"/>
      <c r="Q679" s="445"/>
      <c r="AJ679" s="211"/>
      <c r="AK679" s="211"/>
      <c r="AL679" s="211"/>
      <c r="AM679" s="211"/>
      <c r="AN679" s="211"/>
      <c r="AO679" s="211"/>
      <c r="AP679" s="211"/>
      <c r="AQ679" s="211"/>
      <c r="AR679" s="211"/>
      <c r="AS679" s="211"/>
      <c r="AT679" s="211"/>
      <c r="AU679" s="211"/>
      <c r="AV679" s="211"/>
      <c r="AW679" s="211"/>
      <c r="AX679" s="211"/>
      <c r="AY679" s="211"/>
      <c r="AZ679" s="211"/>
      <c r="BA679" s="214"/>
      <c r="BB679" s="288"/>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1830" t="s">
        <v>295</v>
      </c>
      <c r="D680" s="1640"/>
      <c r="E680" s="518">
        <v>8.3933813301589638E-2</v>
      </c>
      <c r="F680" s="445"/>
      <c r="G680" s="445"/>
      <c r="H680" s="1831" t="s">
        <v>307</v>
      </c>
      <c r="I680" s="1640"/>
      <c r="J680" s="519">
        <v>3.8625269443608119E-2</v>
      </c>
      <c r="K680" s="445"/>
      <c r="L680" s="445"/>
      <c r="M680" s="1832" t="s">
        <v>315</v>
      </c>
      <c r="N680" s="1640"/>
      <c r="O680" s="520">
        <v>3.8178434157256066E-2</v>
      </c>
      <c r="P680" s="445"/>
      <c r="Q680" s="445"/>
      <c r="AJ680" s="211"/>
      <c r="AK680" s="211"/>
      <c r="AL680" s="211"/>
      <c r="AM680" s="211"/>
      <c r="AN680" s="211"/>
      <c r="AO680" s="211"/>
      <c r="AP680" s="211"/>
      <c r="AQ680" s="211"/>
      <c r="AR680" s="211"/>
      <c r="AS680" s="211"/>
      <c r="AT680" s="211"/>
      <c r="AU680" s="211"/>
      <c r="AV680" s="211"/>
      <c r="AW680" s="211"/>
      <c r="AX680" s="211"/>
      <c r="AY680" s="211"/>
      <c r="AZ680" s="211"/>
      <c r="BA680" s="214"/>
      <c r="BB680" s="288"/>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1830" t="s">
        <v>296</v>
      </c>
      <c r="D681" s="1640"/>
      <c r="E681" s="518">
        <v>8.4671409350012536E-2</v>
      </c>
      <c r="F681" s="445"/>
      <c r="G681" s="445"/>
      <c r="H681" s="1831" t="s">
        <v>309</v>
      </c>
      <c r="I681" s="1640"/>
      <c r="J681" s="519">
        <v>-3.8657998965006338E-2</v>
      </c>
      <c r="K681" s="445"/>
      <c r="L681" s="445"/>
      <c r="M681" s="1832" t="s">
        <v>312</v>
      </c>
      <c r="N681" s="1640"/>
      <c r="O681" s="520">
        <v>4.1687416141504806E-2</v>
      </c>
      <c r="P681" s="445"/>
      <c r="Q681" s="445"/>
      <c r="AJ681" s="211"/>
      <c r="AK681" s="211"/>
      <c r="AL681" s="211"/>
      <c r="AM681" s="211"/>
      <c r="AN681" s="211"/>
      <c r="AO681" s="211"/>
      <c r="AP681" s="211"/>
      <c r="AQ681" s="211"/>
      <c r="AR681" s="211"/>
      <c r="AS681" s="211"/>
      <c r="AT681" s="211"/>
      <c r="AU681" s="211"/>
      <c r="AV681" s="211"/>
      <c r="AW681" s="211"/>
      <c r="AX681" s="211"/>
      <c r="AY681" s="211"/>
      <c r="AZ681" s="211"/>
      <c r="BA681" s="214"/>
      <c r="BB681" s="288"/>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1830" t="s">
        <v>320</v>
      </c>
      <c r="D682" s="1640"/>
      <c r="E682" s="518">
        <v>3.4367765389257954E-2</v>
      </c>
      <c r="F682" s="445"/>
      <c r="G682" s="445"/>
      <c r="H682" s="1831" t="s">
        <v>381</v>
      </c>
      <c r="I682" s="1640"/>
      <c r="J682" s="519">
        <v>-1.4478838882105766E-3</v>
      </c>
      <c r="K682" s="445"/>
      <c r="L682" s="445"/>
      <c r="M682" s="1832" t="s">
        <v>301</v>
      </c>
      <c r="N682" s="1640"/>
      <c r="O682" s="520">
        <v>7.9332405878214912E-2</v>
      </c>
      <c r="P682" s="445"/>
      <c r="Q682" s="445"/>
      <c r="AJ682" s="211"/>
      <c r="AK682" s="211"/>
      <c r="AL682" s="211"/>
      <c r="AM682" s="211"/>
      <c r="AN682" s="211"/>
      <c r="AO682" s="211"/>
      <c r="AP682" s="211"/>
      <c r="AQ682" s="211"/>
      <c r="AR682" s="211"/>
      <c r="AS682" s="211"/>
      <c r="AT682" s="211"/>
      <c r="AU682" s="211"/>
      <c r="AV682" s="211"/>
      <c r="AW682" s="211"/>
      <c r="AX682" s="211"/>
      <c r="AY682" s="211"/>
      <c r="AZ682" s="211"/>
      <c r="BA682" s="214"/>
      <c r="BB682" s="288"/>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1830" t="s">
        <v>315</v>
      </c>
      <c r="D683" s="1640"/>
      <c r="E683" s="518">
        <v>4.4846001064238895E-2</v>
      </c>
      <c r="F683" s="445"/>
      <c r="G683" s="445"/>
      <c r="H683" s="1831" t="s">
        <v>323</v>
      </c>
      <c r="I683" s="1640"/>
      <c r="J683" s="519">
        <v>2.4949891930608904E-2</v>
      </c>
      <c r="K683" s="445"/>
      <c r="L683" s="445"/>
      <c r="M683" s="1832" t="s">
        <v>317</v>
      </c>
      <c r="N683" s="1640"/>
      <c r="O683" s="520">
        <v>4.9313334905244283E-2</v>
      </c>
      <c r="P683" s="445"/>
      <c r="Q683" s="445"/>
      <c r="AJ683" s="211"/>
      <c r="AK683" s="211"/>
      <c r="AL683" s="211"/>
      <c r="AM683" s="211"/>
      <c r="AN683" s="211"/>
      <c r="AO683" s="211"/>
      <c r="AP683" s="211"/>
      <c r="AQ683" s="211"/>
      <c r="AR683" s="211"/>
      <c r="AS683" s="211"/>
      <c r="AT683" s="211"/>
      <c r="AU683" s="211"/>
      <c r="AV683" s="211"/>
      <c r="AW683" s="211"/>
      <c r="AX683" s="211"/>
      <c r="AY683" s="211"/>
      <c r="AZ683" s="211"/>
      <c r="BA683" s="214"/>
      <c r="BB683" s="288"/>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1830" t="s">
        <v>312</v>
      </c>
      <c r="D684" s="1640"/>
      <c r="E684" s="518">
        <v>4.5762927265503135E-2</v>
      </c>
      <c r="F684" s="445"/>
      <c r="G684" s="445"/>
      <c r="H684" s="1831" t="s">
        <v>337</v>
      </c>
      <c r="I684" s="1640"/>
      <c r="J684" s="519">
        <v>-2.1426374022801706E-2</v>
      </c>
      <c r="K684" s="445"/>
      <c r="L684" s="445"/>
      <c r="M684" s="1832" t="s">
        <v>333</v>
      </c>
      <c r="N684" s="1640"/>
      <c r="O684" s="520">
        <v>2.6171945547685534E-2</v>
      </c>
      <c r="P684" s="445"/>
      <c r="Q684" s="445"/>
      <c r="AJ684" s="211"/>
      <c r="AK684" s="211"/>
      <c r="AL684" s="211"/>
      <c r="AM684" s="211"/>
      <c r="AN684" s="211"/>
      <c r="AO684" s="211"/>
      <c r="AP684" s="211"/>
      <c r="AQ684" s="211"/>
      <c r="AR684" s="211"/>
      <c r="AS684" s="211"/>
      <c r="AT684" s="211"/>
      <c r="AU684" s="211"/>
      <c r="AV684" s="211"/>
      <c r="AW684" s="211"/>
      <c r="AX684" s="211"/>
      <c r="AY684" s="211"/>
      <c r="AZ684" s="211"/>
      <c r="BA684" s="214"/>
      <c r="BB684" s="288"/>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1830" t="s">
        <v>301</v>
      </c>
      <c r="D685" s="1640"/>
      <c r="E685" s="518">
        <v>6.7134032690457202E-2</v>
      </c>
      <c r="F685" s="445"/>
      <c r="G685" s="445"/>
      <c r="H685" s="1831" t="s">
        <v>345</v>
      </c>
      <c r="I685" s="1640"/>
      <c r="J685" s="519">
        <v>-1.1773013893453308E-2</v>
      </c>
      <c r="K685" s="445"/>
      <c r="L685" s="445"/>
      <c r="M685" s="1832" t="s">
        <v>347</v>
      </c>
      <c r="N685" s="1640"/>
      <c r="O685" s="520">
        <v>1.08819544020129E-2</v>
      </c>
      <c r="P685" s="445"/>
      <c r="Q685" s="445"/>
      <c r="AJ685" s="211"/>
      <c r="AK685" s="211"/>
      <c r="AL685" s="211"/>
      <c r="AM685" s="211"/>
      <c r="AN685" s="211"/>
      <c r="AO685" s="211"/>
      <c r="AP685" s="211"/>
      <c r="AQ685" s="211"/>
      <c r="AR685" s="211"/>
      <c r="AS685" s="211"/>
      <c r="AT685" s="211"/>
      <c r="AU685" s="211"/>
      <c r="AV685" s="211"/>
      <c r="AW685" s="211"/>
      <c r="AX685" s="211"/>
      <c r="AY685" s="211"/>
      <c r="AZ685" s="211"/>
      <c r="BA685" s="214"/>
      <c r="BB685" s="288"/>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1830" t="s">
        <v>317</v>
      </c>
      <c r="D686" s="1640"/>
      <c r="E686" s="518">
        <v>4.1335264192879556E-2</v>
      </c>
      <c r="F686" s="445"/>
      <c r="G686" s="445"/>
      <c r="H686" s="1831" t="s">
        <v>340</v>
      </c>
      <c r="I686" s="1640"/>
      <c r="J686" s="519">
        <v>-3.00143340681914E-3</v>
      </c>
      <c r="K686" s="445"/>
      <c r="L686" s="445"/>
      <c r="M686" s="1832" t="s">
        <v>327</v>
      </c>
      <c r="N686" s="1640"/>
      <c r="O686" s="520">
        <v>-6.083013870474472E-3</v>
      </c>
      <c r="P686" s="445"/>
      <c r="Q686" s="445"/>
      <c r="AJ686" s="211"/>
      <c r="AK686" s="211"/>
      <c r="AL686" s="211"/>
      <c r="AM686" s="211"/>
      <c r="AN686" s="211"/>
      <c r="AO686" s="211"/>
      <c r="AP686" s="211"/>
      <c r="AQ686" s="211"/>
      <c r="AR686" s="211"/>
      <c r="AS686" s="211"/>
      <c r="AT686" s="211"/>
      <c r="AU686" s="211"/>
      <c r="AV686" s="211"/>
      <c r="AW686" s="211"/>
      <c r="AX686" s="211"/>
      <c r="AY686" s="211"/>
      <c r="AZ686" s="211"/>
      <c r="BA686" s="214"/>
      <c r="BB686" s="288"/>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1830" t="s">
        <v>333</v>
      </c>
      <c r="D687" s="1640"/>
      <c r="E687" s="518">
        <v>2.2969486825983453E-2</v>
      </c>
      <c r="F687" s="445"/>
      <c r="G687" s="445"/>
      <c r="H687" s="1831" t="s">
        <v>349</v>
      </c>
      <c r="I687" s="1640"/>
      <c r="J687" s="519">
        <v>8.3354384488551134E-3</v>
      </c>
      <c r="K687" s="445"/>
      <c r="L687" s="445"/>
      <c r="M687" s="1832" t="s">
        <v>318</v>
      </c>
      <c r="N687" s="1640"/>
      <c r="O687" s="520">
        <v>4.3709689187967284E-2</v>
      </c>
      <c r="P687" s="445"/>
      <c r="Q687" s="445"/>
      <c r="AJ687" s="211"/>
      <c r="AK687" s="211"/>
      <c r="AL687" s="211"/>
      <c r="AM687" s="211"/>
      <c r="AN687" s="211"/>
      <c r="AO687" s="211"/>
      <c r="AP687" s="211"/>
      <c r="AQ687" s="211"/>
      <c r="AR687" s="211"/>
      <c r="AS687" s="211"/>
      <c r="AT687" s="211"/>
      <c r="AU687" s="211"/>
      <c r="AV687" s="211"/>
      <c r="AW687" s="211"/>
      <c r="AX687" s="211"/>
      <c r="AY687" s="211"/>
      <c r="AZ687" s="211"/>
      <c r="BA687" s="214"/>
      <c r="BB687" s="288"/>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1830" t="s">
        <v>347</v>
      </c>
      <c r="D688" s="1640"/>
      <c r="E688" s="518">
        <v>1.2635484637252689E-2</v>
      </c>
      <c r="F688" s="445"/>
      <c r="G688" s="445"/>
      <c r="H688" s="1831" t="s">
        <v>355</v>
      </c>
      <c r="I688" s="1640"/>
      <c r="J688" s="519">
        <v>-9.9488735537663874E-3</v>
      </c>
      <c r="K688" s="445"/>
      <c r="L688" s="445"/>
      <c r="M688" s="1832" t="s">
        <v>364</v>
      </c>
      <c r="N688" s="1640"/>
      <c r="O688" s="520">
        <v>6.5843201041894108E-3</v>
      </c>
      <c r="P688" s="445"/>
      <c r="Q688" s="445"/>
      <c r="AJ688" s="211"/>
      <c r="AK688" s="211"/>
      <c r="AL688" s="211"/>
      <c r="AM688" s="211"/>
      <c r="AN688" s="211"/>
      <c r="AO688" s="211"/>
      <c r="AP688" s="211"/>
      <c r="AQ688" s="211"/>
      <c r="AR688" s="211"/>
      <c r="AS688" s="211"/>
      <c r="AT688" s="211"/>
      <c r="AU688" s="211"/>
      <c r="AV688" s="211"/>
      <c r="AW688" s="211"/>
      <c r="AX688" s="211"/>
      <c r="AY688" s="211"/>
      <c r="AZ688" s="211"/>
      <c r="BA688" s="214"/>
      <c r="BB688" s="288"/>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1830" t="s">
        <v>327</v>
      </c>
      <c r="D689" s="1640"/>
      <c r="E689" s="518">
        <v>-1.9047123136506923E-2</v>
      </c>
      <c r="F689" s="445"/>
      <c r="G689" s="445"/>
      <c r="H689" s="1831" t="s">
        <v>372</v>
      </c>
      <c r="I689" s="1640"/>
      <c r="J689" s="519">
        <v>2.0652860848554338E-3</v>
      </c>
      <c r="K689" s="445"/>
      <c r="L689" s="445"/>
      <c r="M689" s="1832" t="s">
        <v>341</v>
      </c>
      <c r="N689" s="1640"/>
      <c r="O689" s="520">
        <v>1.2946273904611212E-2</v>
      </c>
      <c r="P689" s="445"/>
      <c r="Q689" s="445"/>
      <c r="AJ689" s="211"/>
      <c r="AK689" s="211"/>
      <c r="AL689" s="211"/>
      <c r="AM689" s="211"/>
      <c r="AN689" s="211"/>
      <c r="AO689" s="211"/>
      <c r="AP689" s="211"/>
      <c r="AQ689" s="211"/>
      <c r="AR689" s="211"/>
      <c r="AS689" s="211"/>
      <c r="AT689" s="211"/>
      <c r="AU689" s="211"/>
      <c r="AV689" s="211"/>
      <c r="AW689" s="211"/>
      <c r="AX689" s="211"/>
      <c r="AY689" s="211"/>
      <c r="AZ689" s="211"/>
      <c r="BA689" s="214"/>
      <c r="BB689" s="288"/>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1830" t="s">
        <v>318</v>
      </c>
      <c r="D690" s="1640"/>
      <c r="E690" s="518">
        <v>3.8867309916303515E-2</v>
      </c>
      <c r="F690" s="445"/>
      <c r="G690" s="445"/>
      <c r="H690" s="1831" t="s">
        <v>354</v>
      </c>
      <c r="I690" s="1640"/>
      <c r="J690" s="519">
        <v>-1.1594316411911417E-3</v>
      </c>
      <c r="K690" s="445"/>
      <c r="L690" s="445"/>
      <c r="M690" s="1832" t="s">
        <v>303</v>
      </c>
      <c r="N690" s="1640"/>
      <c r="O690" s="520">
        <v>6.0330123112821384E-2</v>
      </c>
      <c r="P690" s="445"/>
      <c r="Q690" s="445"/>
      <c r="AJ690" s="211"/>
      <c r="AK690" s="211"/>
      <c r="AL690" s="211"/>
      <c r="AM690" s="211"/>
      <c r="AN690" s="211"/>
      <c r="AO690" s="211"/>
      <c r="AP690" s="211"/>
      <c r="AQ690" s="211"/>
      <c r="AR690" s="211"/>
      <c r="AS690" s="211"/>
      <c r="AT690" s="211"/>
      <c r="AU690" s="211"/>
      <c r="AV690" s="211"/>
      <c r="AW690" s="211"/>
      <c r="AX690" s="211"/>
      <c r="AY690" s="211"/>
      <c r="AZ690" s="211"/>
      <c r="BA690" s="214"/>
      <c r="BB690" s="288"/>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1830" t="s">
        <v>364</v>
      </c>
      <c r="D691" s="1640"/>
      <c r="E691" s="518">
        <v>2.2601633176301404E-3</v>
      </c>
      <c r="F691" s="445"/>
      <c r="G691" s="445"/>
      <c r="H691" s="1831" t="s">
        <v>326</v>
      </c>
      <c r="I691" s="1640"/>
      <c r="J691" s="519">
        <v>2.4929967959574154E-2</v>
      </c>
      <c r="K691" s="445"/>
      <c r="L691" s="445"/>
      <c r="M691" s="1832" t="s">
        <v>306</v>
      </c>
      <c r="N691" s="1640"/>
      <c r="O691" s="520">
        <v>4.5438778131181412E-2</v>
      </c>
      <c r="P691" s="445"/>
      <c r="Q691" s="445"/>
      <c r="AJ691" s="211"/>
      <c r="AK691" s="211"/>
      <c r="AL691" s="211"/>
      <c r="AM691" s="211"/>
      <c r="AN691" s="211"/>
      <c r="AO691" s="211"/>
      <c r="AP691" s="211"/>
      <c r="AQ691" s="211"/>
      <c r="AR691" s="211"/>
      <c r="AS691" s="211"/>
      <c r="AT691" s="211"/>
      <c r="AU691" s="211"/>
      <c r="AV691" s="211"/>
      <c r="AW691" s="211"/>
      <c r="AX691" s="211"/>
      <c r="AY691" s="211"/>
      <c r="AZ691" s="211"/>
      <c r="BA691" s="214"/>
      <c r="BB691" s="288"/>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1830" t="s">
        <v>341</v>
      </c>
      <c r="D692" s="1640"/>
      <c r="E692" s="518">
        <v>1.8844190418074933E-2</v>
      </c>
      <c r="F692" s="445"/>
      <c r="G692" s="445"/>
      <c r="H692" s="1831" t="s">
        <v>328</v>
      </c>
      <c r="I692" s="1640"/>
      <c r="J692" s="519">
        <v>-2.7322855772870483E-2</v>
      </c>
      <c r="K692" s="445"/>
      <c r="L692" s="445"/>
      <c r="M692" s="1832" t="s">
        <v>359</v>
      </c>
      <c r="N692" s="1640"/>
      <c r="O692" s="520">
        <v>9.0024418698940178E-3</v>
      </c>
      <c r="P692" s="445"/>
      <c r="Q692" s="445"/>
      <c r="AJ692" s="211"/>
      <c r="AK692" s="211"/>
      <c r="AL692" s="211"/>
      <c r="AM692" s="211"/>
      <c r="AN692" s="211"/>
      <c r="AO692" s="211"/>
      <c r="AP692" s="211"/>
      <c r="AQ692" s="211"/>
      <c r="AR692" s="211"/>
      <c r="AS692" s="211"/>
      <c r="AT692" s="211"/>
      <c r="AU692" s="211"/>
      <c r="AV692" s="211"/>
      <c r="AW692" s="211"/>
      <c r="AX692" s="211"/>
      <c r="AY692" s="211"/>
      <c r="AZ692" s="211"/>
      <c r="BA692" s="214"/>
      <c r="BB692" s="288"/>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1830" t="s">
        <v>303</v>
      </c>
      <c r="D693" s="1640"/>
      <c r="E693" s="518">
        <v>5.4978791356889566E-2</v>
      </c>
      <c r="F693" s="445"/>
      <c r="G693" s="445"/>
      <c r="H693" s="1831" t="s">
        <v>377</v>
      </c>
      <c r="I693" s="1640"/>
      <c r="J693" s="519">
        <v>-3.0327940636713512E-5</v>
      </c>
      <c r="K693" s="445"/>
      <c r="L693" s="445"/>
      <c r="M693" s="1832" t="s">
        <v>331</v>
      </c>
      <c r="N693" s="1640"/>
      <c r="O693" s="520">
        <v>-2.0885490767778844E-2</v>
      </c>
      <c r="P693" s="445"/>
      <c r="Q693" s="445"/>
      <c r="AJ693" s="211"/>
      <c r="AK693" s="211"/>
      <c r="AL693" s="211"/>
      <c r="AM693" s="211"/>
      <c r="AN693" s="211"/>
      <c r="AO693" s="211"/>
      <c r="AP693" s="211"/>
      <c r="AQ693" s="211"/>
      <c r="AR693" s="211"/>
      <c r="AS693" s="211"/>
      <c r="AT693" s="211"/>
      <c r="AU693" s="211"/>
      <c r="AV693" s="211"/>
      <c r="AW693" s="211"/>
      <c r="AX693" s="211"/>
      <c r="AY693" s="211"/>
      <c r="AZ693" s="211"/>
      <c r="BA693" s="214"/>
      <c r="BB693" s="288"/>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1830" t="s">
        <v>306</v>
      </c>
      <c r="D694" s="1640"/>
      <c r="E694" s="518">
        <v>4.8618125626607334E-2</v>
      </c>
      <c r="F694" s="445"/>
      <c r="G694" s="445"/>
      <c r="H694" s="1831" t="s">
        <v>388</v>
      </c>
      <c r="I694" s="1640"/>
      <c r="J694" s="519">
        <v>2.2976487904902205E-4</v>
      </c>
      <c r="K694" s="445"/>
      <c r="L694" s="445"/>
      <c r="M694" s="1832" t="s">
        <v>334</v>
      </c>
      <c r="N694" s="1640"/>
      <c r="O694" s="520">
        <v>5.0069725709609159E-3</v>
      </c>
      <c r="P694" s="445"/>
      <c r="Q694" s="445"/>
      <c r="AJ694" s="211"/>
      <c r="AK694" s="211"/>
      <c r="AL694" s="211"/>
      <c r="AM694" s="211"/>
      <c r="AN694" s="211"/>
      <c r="AO694" s="211"/>
      <c r="AP694" s="211"/>
      <c r="AQ694" s="211"/>
      <c r="AR694" s="211"/>
      <c r="AS694" s="211"/>
      <c r="AT694" s="211"/>
      <c r="AU694" s="211"/>
      <c r="AV694" s="211"/>
      <c r="AW694" s="211"/>
      <c r="AX694" s="211"/>
      <c r="AY694" s="211"/>
      <c r="AZ694" s="211"/>
      <c r="BA694" s="214"/>
      <c r="BB694" s="288"/>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1830" t="s">
        <v>359</v>
      </c>
      <c r="D695" s="1640"/>
      <c r="E695" s="518">
        <v>7.8392287183625085E-3</v>
      </c>
      <c r="F695" s="445"/>
      <c r="G695" s="445"/>
      <c r="H695" s="1831" t="s">
        <v>383</v>
      </c>
      <c r="I695" s="1640"/>
      <c r="J695" s="519">
        <v>6.1507535894638878E-5</v>
      </c>
      <c r="K695" s="445"/>
      <c r="L695" s="445"/>
      <c r="M695" s="1832" t="s">
        <v>336</v>
      </c>
      <c r="N695" s="1640"/>
      <c r="O695" s="520">
        <v>2.0999275309707251E-2</v>
      </c>
      <c r="P695" s="445"/>
      <c r="Q695" s="445"/>
      <c r="AJ695" s="211"/>
      <c r="AK695" s="211"/>
      <c r="AL695" s="211"/>
      <c r="AM695" s="211"/>
      <c r="AN695" s="211"/>
      <c r="AO695" s="211"/>
      <c r="AP695" s="211"/>
      <c r="AQ695" s="211"/>
      <c r="AR695" s="211"/>
      <c r="AS695" s="211"/>
      <c r="AT695" s="211"/>
      <c r="AU695" s="211"/>
      <c r="AV695" s="211"/>
      <c r="AW695" s="211"/>
      <c r="AX695" s="211"/>
      <c r="AY695" s="211"/>
      <c r="AZ695" s="211"/>
      <c r="BA695" s="214"/>
      <c r="BB695" s="288"/>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1830" t="s">
        <v>331</v>
      </c>
      <c r="D696" s="1640"/>
      <c r="E696" s="518">
        <v>-2.9587646349996236E-2</v>
      </c>
      <c r="F696" s="445"/>
      <c r="G696" s="445"/>
      <c r="H696" s="1831" t="s">
        <v>380</v>
      </c>
      <c r="I696" s="1640"/>
      <c r="J696" s="519">
        <v>2.8188098498333094E-3</v>
      </c>
      <c r="K696" s="445"/>
      <c r="L696" s="445"/>
      <c r="M696" s="1832" t="s">
        <v>314</v>
      </c>
      <c r="N696" s="1640"/>
      <c r="O696" s="520">
        <v>4.4676337647610809E-2</v>
      </c>
      <c r="P696" s="445"/>
      <c r="Q696" s="445"/>
      <c r="AJ696" s="211"/>
      <c r="AK696" s="211"/>
      <c r="AL696" s="211"/>
      <c r="AM696" s="211"/>
      <c r="AN696" s="211"/>
      <c r="AO696" s="211"/>
      <c r="AP696" s="211"/>
      <c r="AQ696" s="211"/>
      <c r="AR696" s="211"/>
      <c r="AS696" s="211"/>
      <c r="AT696" s="211"/>
      <c r="AU696" s="211"/>
      <c r="AV696" s="211"/>
      <c r="AW696" s="211"/>
      <c r="AX696" s="211"/>
      <c r="AY696" s="211"/>
      <c r="AZ696" s="211"/>
      <c r="BA696" s="214"/>
      <c r="BB696" s="288"/>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1830" t="s">
        <v>334</v>
      </c>
      <c r="D697" s="1640"/>
      <c r="E697" s="518">
        <v>2.4728365060112986E-2</v>
      </c>
      <c r="F697" s="445"/>
      <c r="G697" s="445"/>
      <c r="H697" s="1831" t="s">
        <v>342</v>
      </c>
      <c r="I697" s="1640"/>
      <c r="J697" s="519">
        <v>5.4649026291494537E-3</v>
      </c>
      <c r="K697" s="445"/>
      <c r="L697" s="445"/>
      <c r="M697" s="1832" t="s">
        <v>319</v>
      </c>
      <c r="N697" s="1640"/>
      <c r="O697" s="520">
        <v>-3.8716928803670336E-2</v>
      </c>
      <c r="P697" s="445"/>
      <c r="Q697" s="445"/>
      <c r="AJ697" s="211"/>
      <c r="AK697" s="211"/>
      <c r="AL697" s="211"/>
      <c r="AM697" s="211"/>
      <c r="AN697" s="211"/>
      <c r="AO697" s="211"/>
      <c r="AP697" s="211"/>
      <c r="AQ697" s="211"/>
      <c r="AR697" s="211"/>
      <c r="AS697" s="211"/>
      <c r="AT697" s="211"/>
      <c r="AU697" s="211"/>
      <c r="AV697" s="211"/>
      <c r="AW697" s="211"/>
      <c r="AX697" s="211"/>
      <c r="AY697" s="211"/>
      <c r="AZ697" s="211"/>
      <c r="BA697" s="214"/>
      <c r="BB697" s="288"/>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1830" t="s">
        <v>336</v>
      </c>
      <c r="D698" s="1640"/>
      <c r="E698" s="518">
        <v>1.6029342956377049E-2</v>
      </c>
      <c r="F698" s="445"/>
      <c r="G698" s="445"/>
      <c r="H698" s="1831" t="s">
        <v>344</v>
      </c>
      <c r="I698" s="1640"/>
      <c r="J698" s="519">
        <v>-7.6170985243216149E-3</v>
      </c>
      <c r="K698" s="445"/>
      <c r="L698" s="445"/>
      <c r="M698" s="1832" t="s">
        <v>352</v>
      </c>
      <c r="N698" s="1640"/>
      <c r="O698" s="520">
        <v>-1.0748626263437476E-2</v>
      </c>
      <c r="P698" s="445"/>
      <c r="Q698" s="445"/>
      <c r="AJ698" s="211"/>
      <c r="AK698" s="211"/>
      <c r="AL698" s="211"/>
      <c r="AM698" s="211"/>
      <c r="AN698" s="211"/>
      <c r="AO698" s="211"/>
      <c r="AP698" s="211"/>
      <c r="AQ698" s="211"/>
      <c r="AR698" s="211"/>
      <c r="AS698" s="211"/>
      <c r="AT698" s="211"/>
      <c r="AU698" s="211"/>
      <c r="AV698" s="211"/>
      <c r="AW698" s="211"/>
      <c r="AX698" s="211"/>
      <c r="AY698" s="211"/>
      <c r="AZ698" s="211"/>
      <c r="BA698" s="214"/>
      <c r="BB698" s="288"/>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1830" t="s">
        <v>314</v>
      </c>
      <c r="D699" s="1640"/>
      <c r="E699" s="518">
        <v>5.1114641780358246E-2</v>
      </c>
      <c r="F699" s="445"/>
      <c r="G699" s="445"/>
      <c r="H699" s="1831" t="s">
        <v>387</v>
      </c>
      <c r="I699" s="1640"/>
      <c r="J699" s="519">
        <v>1.3084111179881167E-3</v>
      </c>
      <c r="K699" s="445"/>
      <c r="L699" s="445"/>
      <c r="M699" s="1832" t="s">
        <v>339</v>
      </c>
      <c r="N699" s="1640"/>
      <c r="O699" s="520">
        <v>6.155200386873976E-3</v>
      </c>
      <c r="P699" s="445"/>
      <c r="Q699" s="445"/>
      <c r="AJ699" s="211"/>
      <c r="AK699" s="211"/>
      <c r="AL699" s="211"/>
      <c r="AM699" s="211"/>
      <c r="AN699" s="211"/>
      <c r="AO699" s="211"/>
      <c r="AP699" s="211"/>
      <c r="AQ699" s="211"/>
      <c r="AR699" s="211"/>
      <c r="AS699" s="211"/>
      <c r="AT699" s="211"/>
      <c r="AU699" s="211"/>
      <c r="AV699" s="211"/>
      <c r="AW699" s="211"/>
      <c r="AX699" s="211"/>
      <c r="AY699" s="211"/>
      <c r="AZ699" s="211"/>
      <c r="BA699" s="214"/>
      <c r="BB699" s="288"/>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45"/>
      <c r="D700" s="492" t="s">
        <v>319</v>
      </c>
      <c r="E700" s="518">
        <v>-4.477867087449517E-2</v>
      </c>
      <c r="F700" s="445"/>
      <c r="G700" s="445"/>
      <c r="H700" s="445"/>
      <c r="I700" s="493" t="s">
        <v>316</v>
      </c>
      <c r="J700" s="521">
        <v>6.1357133680436465E-2</v>
      </c>
      <c r="K700" s="445"/>
      <c r="L700" s="445"/>
      <c r="M700" s="445"/>
      <c r="N700" s="494" t="s">
        <v>350</v>
      </c>
      <c r="O700" s="520">
        <v>-2.9737864355540666E-4</v>
      </c>
      <c r="P700" s="445"/>
      <c r="Q700" s="445"/>
      <c r="AJ700" s="211"/>
      <c r="AK700" s="211"/>
      <c r="AL700" s="211"/>
      <c r="AM700" s="211"/>
      <c r="AN700" s="211"/>
      <c r="AO700" s="211"/>
      <c r="AP700" s="211"/>
      <c r="AQ700" s="211"/>
      <c r="AR700" s="211"/>
      <c r="AS700" s="211"/>
      <c r="AT700" s="211"/>
      <c r="AU700" s="211"/>
      <c r="AV700" s="211"/>
      <c r="AW700" s="211"/>
      <c r="AX700" s="211"/>
      <c r="AY700" s="211"/>
      <c r="AZ700" s="211"/>
      <c r="BA700" s="214"/>
      <c r="BB700" s="288"/>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61"/>
      <c r="D701" s="492" t="s">
        <v>352</v>
      </c>
      <c r="E701" s="518">
        <v>-1.4969598095344623E-2</v>
      </c>
      <c r="F701" s="461"/>
      <c r="G701" s="461"/>
      <c r="H701" s="461"/>
      <c r="I701" s="461"/>
      <c r="J701" s="461"/>
      <c r="K701" s="461"/>
      <c r="L701" s="461"/>
      <c r="M701" s="461"/>
      <c r="N701" s="494" t="s">
        <v>365</v>
      </c>
      <c r="O701" s="520">
        <v>-3.4192054794924985E-3</v>
      </c>
      <c r="P701" s="461"/>
      <c r="Q701" s="461"/>
      <c r="BA701" s="214"/>
      <c r="BB701" s="288"/>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61"/>
      <c r="D702" s="492" t="s">
        <v>339</v>
      </c>
      <c r="E702" s="518">
        <v>2.2287860338152266E-2</v>
      </c>
      <c r="F702" s="461"/>
      <c r="G702" s="461"/>
      <c r="H702" s="461"/>
      <c r="I702" s="461"/>
      <c r="J702" s="461"/>
      <c r="K702" s="461"/>
      <c r="L702" s="461"/>
      <c r="M702" s="461"/>
      <c r="N702" s="494" t="s">
        <v>356</v>
      </c>
      <c r="O702" s="520">
        <v>-1.0240484041196544E-2</v>
      </c>
      <c r="P702" s="461"/>
      <c r="Q702" s="461"/>
      <c r="BA702" s="214"/>
      <c r="BB702" s="288"/>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61"/>
      <c r="D703" s="492" t="s">
        <v>350</v>
      </c>
      <c r="E703" s="518">
        <v>-1.5429234677592074E-2</v>
      </c>
      <c r="F703" s="461"/>
      <c r="G703" s="461"/>
      <c r="H703" s="461"/>
      <c r="I703" s="1833" t="s">
        <v>271</v>
      </c>
      <c r="J703" s="1834"/>
      <c r="K703" s="461"/>
      <c r="L703" s="461"/>
      <c r="M703" s="461"/>
      <c r="N703" s="494" t="s">
        <v>307</v>
      </c>
      <c r="O703" s="520">
        <v>5.2757456348863432E-2</v>
      </c>
      <c r="P703" s="461"/>
      <c r="Q703" s="461"/>
      <c r="BA703" s="214"/>
      <c r="BB703" s="288"/>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61"/>
      <c r="D704" s="492" t="s">
        <v>365</v>
      </c>
      <c r="E704" s="518">
        <v>-8.7140328847265091E-3</v>
      </c>
      <c r="F704" s="461"/>
      <c r="G704" s="461"/>
      <c r="H704" s="461"/>
      <c r="I704" s="512" t="s">
        <v>204</v>
      </c>
      <c r="J704" s="539" t="s">
        <v>205</v>
      </c>
      <c r="K704" s="461"/>
      <c r="L704" s="461"/>
      <c r="M704" s="461"/>
      <c r="N704" s="494" t="s">
        <v>309</v>
      </c>
      <c r="O704" s="520">
        <v>-5.1516299246136411E-2</v>
      </c>
      <c r="P704" s="461"/>
      <c r="Q704" s="461"/>
      <c r="BA704" s="214"/>
      <c r="BB704" s="288"/>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61"/>
      <c r="D705" s="492" t="s">
        <v>356</v>
      </c>
      <c r="E705" s="518">
        <v>-1.3304984713226957E-2</v>
      </c>
      <c r="F705" s="461"/>
      <c r="G705" s="461"/>
      <c r="H705" s="461"/>
      <c r="I705" s="540" t="s">
        <v>205</v>
      </c>
      <c r="J705" s="541">
        <v>0.99999999999999978</v>
      </c>
      <c r="K705" s="461"/>
      <c r="L705" s="461"/>
      <c r="M705" s="461"/>
      <c r="N705" s="494" t="s">
        <v>363</v>
      </c>
      <c r="O705" s="520">
        <v>-6.9255214818835613E-3</v>
      </c>
      <c r="P705" s="461"/>
      <c r="Q705" s="461"/>
      <c r="BA705" s="214"/>
      <c r="BB705" s="288"/>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61"/>
      <c r="D706" s="492" t="s">
        <v>307</v>
      </c>
      <c r="E706" s="518">
        <v>5.9344006471798806E-2</v>
      </c>
      <c r="F706" s="461"/>
      <c r="G706" s="461"/>
      <c r="H706" s="461"/>
      <c r="I706" s="461"/>
      <c r="J706" s="461"/>
      <c r="K706" s="461"/>
      <c r="L706" s="461"/>
      <c r="M706" s="461"/>
      <c r="N706" s="494" t="s">
        <v>381</v>
      </c>
      <c r="O706" s="520">
        <v>-3.0456598009235419E-3</v>
      </c>
      <c r="P706" s="461"/>
      <c r="Q706" s="461"/>
      <c r="BA706" s="214"/>
      <c r="BB706" s="288"/>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61"/>
      <c r="D707" s="492" t="s">
        <v>309</v>
      </c>
      <c r="E707" s="518">
        <v>-5.8211986755920118E-2</v>
      </c>
      <c r="F707" s="461"/>
      <c r="G707" s="461"/>
      <c r="H707" s="461"/>
      <c r="I707" s="461"/>
      <c r="J707" s="461"/>
      <c r="K707" s="461"/>
      <c r="L707" s="461"/>
      <c r="M707" s="461"/>
      <c r="N707" s="494" t="s">
        <v>323</v>
      </c>
      <c r="O707" s="520">
        <v>1.6747095641360333E-2</v>
      </c>
      <c r="P707" s="461"/>
      <c r="Q707" s="461"/>
      <c r="BA707" s="214"/>
      <c r="BB707" s="288"/>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61"/>
      <c r="D708" s="492" t="s">
        <v>363</v>
      </c>
      <c r="E708" s="518">
        <v>-7.9604393808388029E-3</v>
      </c>
      <c r="F708" s="461"/>
      <c r="G708" s="461"/>
      <c r="H708" s="461"/>
      <c r="I708" s="461"/>
      <c r="J708" s="461"/>
      <c r="K708" s="461"/>
      <c r="L708" s="461"/>
      <c r="M708" s="461"/>
      <c r="N708" s="494" t="s">
        <v>337</v>
      </c>
      <c r="O708" s="520">
        <v>-2.3167330070002104E-3</v>
      </c>
      <c r="P708" s="461"/>
      <c r="Q708" s="461"/>
      <c r="BA708" s="214"/>
      <c r="BB708" s="288"/>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61"/>
      <c r="D709" s="492" t="s">
        <v>381</v>
      </c>
      <c r="E709" s="518">
        <v>-3.1629490212294661E-3</v>
      </c>
      <c r="F709" s="461"/>
      <c r="G709" s="461"/>
      <c r="H709" s="461"/>
      <c r="I709" s="461"/>
      <c r="J709" s="461"/>
      <c r="K709" s="461"/>
      <c r="L709" s="461"/>
      <c r="M709" s="461"/>
      <c r="N709" s="494" t="s">
        <v>345</v>
      </c>
      <c r="O709" s="520">
        <v>-9.5178822469166209E-3</v>
      </c>
      <c r="P709" s="461"/>
      <c r="Q709" s="461"/>
      <c r="BA709" s="214"/>
      <c r="BB709" s="288"/>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61"/>
      <c r="D710" s="492" t="s">
        <v>323</v>
      </c>
      <c r="E710" s="518">
        <v>4.0706319186250672E-2</v>
      </c>
      <c r="F710" s="461"/>
      <c r="G710" s="461"/>
      <c r="H710" s="461"/>
      <c r="I710" s="461"/>
      <c r="J710" s="461"/>
      <c r="K710" s="461"/>
      <c r="L710" s="461"/>
      <c r="M710" s="461"/>
      <c r="N710" s="494" t="s">
        <v>340</v>
      </c>
      <c r="O710" s="520">
        <v>-1.8084719114780025E-2</v>
      </c>
      <c r="P710" s="461"/>
      <c r="Q710" s="461"/>
      <c r="BA710" s="214"/>
      <c r="BB710" s="288"/>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61"/>
      <c r="D711" s="492" t="s">
        <v>337</v>
      </c>
      <c r="E711" s="518">
        <v>-2.3276831679911451E-2</v>
      </c>
      <c r="F711" s="461"/>
      <c r="G711" s="461"/>
      <c r="H711" s="461"/>
      <c r="I711" s="461"/>
      <c r="J711" s="461"/>
      <c r="K711" s="461"/>
      <c r="L711" s="461"/>
      <c r="M711" s="461"/>
      <c r="N711" s="494" t="s">
        <v>349</v>
      </c>
      <c r="O711" s="520">
        <v>-4.5306989206842048E-3</v>
      </c>
      <c r="P711" s="461"/>
      <c r="Q711" s="461"/>
      <c r="BA711" s="214"/>
      <c r="BB711" s="288"/>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61"/>
      <c r="D712" s="492" t="s">
        <v>345</v>
      </c>
      <c r="E712" s="518">
        <v>-1.9188239387416883E-2</v>
      </c>
      <c r="F712" s="461"/>
      <c r="G712" s="461"/>
      <c r="H712" s="461"/>
      <c r="I712" s="461"/>
      <c r="J712" s="461"/>
      <c r="K712" s="461"/>
      <c r="L712" s="461"/>
      <c r="M712" s="461"/>
      <c r="N712" s="494" t="s">
        <v>355</v>
      </c>
      <c r="O712" s="520">
        <v>1.0423477797693519E-2</v>
      </c>
      <c r="P712" s="461"/>
      <c r="Q712" s="461"/>
      <c r="BA712" s="214"/>
      <c r="BB712" s="288"/>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61"/>
      <c r="D713" s="492" t="s">
        <v>340</v>
      </c>
      <c r="E713" s="518">
        <v>-2.1641878596030371E-2</v>
      </c>
      <c r="F713" s="461"/>
      <c r="G713" s="461"/>
      <c r="H713" s="461"/>
      <c r="I713" s="461"/>
      <c r="J713" s="461"/>
      <c r="K713" s="461"/>
      <c r="L713" s="461"/>
      <c r="M713" s="461"/>
      <c r="N713" s="494" t="s">
        <v>372</v>
      </c>
      <c r="O713" s="520">
        <v>4.3314544391027188E-3</v>
      </c>
      <c r="P713" s="461"/>
      <c r="Q713" s="461"/>
      <c r="BA713" s="214"/>
      <c r="BB713" s="288"/>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61"/>
      <c r="D714" s="492" t="s">
        <v>349</v>
      </c>
      <c r="E714" s="518">
        <v>1.8534608045353777E-2</v>
      </c>
      <c r="F714" s="461"/>
      <c r="G714" s="461"/>
      <c r="H714" s="461"/>
      <c r="I714" s="461"/>
      <c r="J714" s="461"/>
      <c r="K714" s="461"/>
      <c r="L714" s="461"/>
      <c r="M714" s="461"/>
      <c r="N714" s="494" t="s">
        <v>354</v>
      </c>
      <c r="O714" s="520">
        <v>-1.0615744173256175E-2</v>
      </c>
      <c r="P714" s="461"/>
      <c r="Q714" s="461"/>
      <c r="BA714" s="214"/>
      <c r="BB714" s="288"/>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61"/>
      <c r="D715" s="492" t="s">
        <v>355</v>
      </c>
      <c r="E715" s="518">
        <v>-8.7340338376501857E-3</v>
      </c>
      <c r="F715" s="461"/>
      <c r="G715" s="461"/>
      <c r="H715" s="461"/>
      <c r="I715" s="461"/>
      <c r="J715" s="461"/>
      <c r="K715" s="461"/>
      <c r="L715" s="461"/>
      <c r="M715" s="461"/>
      <c r="N715" s="494" t="s">
        <v>326</v>
      </c>
      <c r="O715" s="520">
        <v>2.3015143649395876E-2</v>
      </c>
      <c r="P715" s="461"/>
      <c r="Q715" s="461"/>
      <c r="BA715" s="214"/>
      <c r="BB715" s="288"/>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61"/>
      <c r="D716" s="492" t="s">
        <v>372</v>
      </c>
      <c r="E716" s="518">
        <v>-7.6246411942445368E-3</v>
      </c>
      <c r="F716" s="461"/>
      <c r="G716" s="461"/>
      <c r="H716" s="461"/>
      <c r="I716" s="461"/>
      <c r="J716" s="461"/>
      <c r="K716" s="461"/>
      <c r="L716" s="461"/>
      <c r="M716" s="461"/>
      <c r="N716" s="494" t="s">
        <v>328</v>
      </c>
      <c r="O716" s="520">
        <v>-2.5287612447087573E-2</v>
      </c>
      <c r="P716" s="461"/>
      <c r="Q716" s="461"/>
      <c r="BA716" s="214"/>
      <c r="BB716" s="288"/>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61"/>
      <c r="D717" s="492" t="s">
        <v>354</v>
      </c>
      <c r="E717" s="518">
        <v>-1.5812673312567471E-2</v>
      </c>
      <c r="F717" s="461"/>
      <c r="G717" s="461"/>
      <c r="H717" s="461"/>
      <c r="I717" s="461"/>
      <c r="J717" s="461"/>
      <c r="K717" s="461"/>
      <c r="L717" s="461"/>
      <c r="M717" s="461"/>
      <c r="N717" s="494" t="s">
        <v>377</v>
      </c>
      <c r="O717" s="520">
        <v>1.7365489990919928E-3</v>
      </c>
      <c r="P717" s="461"/>
      <c r="Q717" s="461"/>
      <c r="BA717" s="214"/>
      <c r="BB717" s="288"/>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61"/>
      <c r="D718" s="492" t="s">
        <v>326</v>
      </c>
      <c r="E718" s="518">
        <v>3.5187756211732903E-2</v>
      </c>
      <c r="F718" s="461"/>
      <c r="G718" s="461"/>
      <c r="H718" s="461"/>
      <c r="I718" s="461"/>
      <c r="J718" s="461"/>
      <c r="K718" s="461"/>
      <c r="L718" s="461"/>
      <c r="M718" s="461"/>
      <c r="N718" s="494" t="s">
        <v>388</v>
      </c>
      <c r="O718" s="520">
        <v>1.7212581654537805E-3</v>
      </c>
      <c r="P718" s="461"/>
      <c r="Q718" s="461"/>
      <c r="BA718" s="214"/>
      <c r="BB718" s="288"/>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61"/>
      <c r="D719" s="492" t="s">
        <v>328</v>
      </c>
      <c r="E719" s="518">
        <v>-3.4759876741756936E-2</v>
      </c>
      <c r="F719" s="461"/>
      <c r="G719" s="461"/>
      <c r="H719" s="461"/>
      <c r="I719" s="461"/>
      <c r="J719" s="461"/>
      <c r="K719" s="461"/>
      <c r="L719" s="461"/>
      <c r="M719" s="461"/>
      <c r="N719" s="494" t="s">
        <v>383</v>
      </c>
      <c r="O719" s="520">
        <v>2.7217072161905419E-3</v>
      </c>
      <c r="P719" s="461"/>
      <c r="Q719" s="461"/>
      <c r="BA719" s="214"/>
      <c r="BB719" s="288"/>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61"/>
      <c r="D720" s="492" t="s">
        <v>377</v>
      </c>
      <c r="E720" s="518">
        <v>-4.9625646088495047E-3</v>
      </c>
      <c r="F720" s="461"/>
      <c r="G720" s="461"/>
      <c r="H720" s="461"/>
      <c r="I720" s="461"/>
      <c r="J720" s="461"/>
      <c r="K720" s="461"/>
      <c r="L720" s="461"/>
      <c r="M720" s="461"/>
      <c r="N720" s="494" t="s">
        <v>382</v>
      </c>
      <c r="O720" s="520">
        <v>-2.7394589314490747E-3</v>
      </c>
      <c r="P720" s="461"/>
      <c r="Q720" s="461"/>
      <c r="BA720" s="214"/>
      <c r="BB720" s="288"/>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61"/>
      <c r="D721" s="492" t="s">
        <v>388</v>
      </c>
      <c r="E721" s="518">
        <v>-2.0039464395663433E-3</v>
      </c>
      <c r="F721" s="461"/>
      <c r="G721" s="461"/>
      <c r="H721" s="461"/>
      <c r="I721" s="461"/>
      <c r="J721" s="461"/>
      <c r="K721" s="461"/>
      <c r="L721" s="461"/>
      <c r="M721" s="461"/>
      <c r="N721" s="494" t="s">
        <v>392</v>
      </c>
      <c r="O721" s="520">
        <v>-1.7362218601911933E-3</v>
      </c>
      <c r="P721" s="461"/>
      <c r="Q721" s="461"/>
      <c r="BA721" s="214"/>
      <c r="BB721" s="288"/>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61"/>
      <c r="D722" s="492" t="s">
        <v>383</v>
      </c>
      <c r="E722" s="518">
        <v>2.7312973610225462E-3</v>
      </c>
      <c r="F722" s="461"/>
      <c r="G722" s="461"/>
      <c r="H722" s="461"/>
      <c r="I722" s="461"/>
      <c r="J722" s="461"/>
      <c r="K722" s="461"/>
      <c r="L722" s="461"/>
      <c r="M722" s="461"/>
      <c r="N722" s="494" t="s">
        <v>380</v>
      </c>
      <c r="O722" s="520">
        <v>1.5967219084129509E-3</v>
      </c>
      <c r="P722" s="461"/>
      <c r="Q722" s="461"/>
      <c r="BA722" s="214"/>
      <c r="BB722" s="288"/>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61"/>
      <c r="D723" s="492" t="s">
        <v>382</v>
      </c>
      <c r="E723" s="518">
        <v>-3.0467459873659603E-3</v>
      </c>
      <c r="F723" s="461"/>
      <c r="G723" s="461"/>
      <c r="H723" s="461"/>
      <c r="I723" s="461"/>
      <c r="J723" s="461"/>
      <c r="K723" s="461"/>
      <c r="L723" s="461"/>
      <c r="M723" s="461"/>
      <c r="N723" s="494" t="s">
        <v>342</v>
      </c>
      <c r="O723" s="520">
        <v>1.6626118800459479E-2</v>
      </c>
      <c r="P723" s="461"/>
      <c r="Q723" s="461"/>
      <c r="BA723" s="214"/>
      <c r="BB723" s="288"/>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61"/>
      <c r="D724" s="492" t="s">
        <v>392</v>
      </c>
      <c r="E724" s="518">
        <v>-1.6386624892690473E-3</v>
      </c>
      <c r="F724" s="461"/>
      <c r="G724" s="461"/>
      <c r="H724" s="461"/>
      <c r="I724" s="461"/>
      <c r="J724" s="461"/>
      <c r="K724" s="461"/>
      <c r="L724" s="461"/>
      <c r="M724" s="461"/>
      <c r="N724" s="494" t="s">
        <v>344</v>
      </c>
      <c r="O724" s="520">
        <v>-1.5975901118512114E-2</v>
      </c>
      <c r="P724" s="461"/>
      <c r="Q724" s="461"/>
      <c r="BA724" s="214"/>
      <c r="BB724" s="288"/>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61"/>
      <c r="D725" s="492" t="s">
        <v>380</v>
      </c>
      <c r="E725" s="518">
        <v>1.5440732947627149E-3</v>
      </c>
      <c r="F725" s="461"/>
      <c r="G725" s="461"/>
      <c r="H725" s="461"/>
      <c r="I725" s="461"/>
      <c r="J725" s="461"/>
      <c r="K725" s="461"/>
      <c r="L725" s="461"/>
      <c r="M725" s="461"/>
      <c r="N725" s="494" t="s">
        <v>375</v>
      </c>
      <c r="O725" s="520">
        <v>-4.1499842547692055E-3</v>
      </c>
      <c r="P725" s="461"/>
      <c r="Q725" s="461"/>
      <c r="BA725" s="214"/>
      <c r="BB725" s="288"/>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61"/>
      <c r="D726" s="492" t="s">
        <v>342</v>
      </c>
      <c r="E726" s="518">
        <v>1.8021858496993684E-2</v>
      </c>
      <c r="F726" s="461"/>
      <c r="G726" s="461"/>
      <c r="H726" s="461"/>
      <c r="I726" s="461"/>
      <c r="J726" s="461"/>
      <c r="K726" s="461"/>
      <c r="L726" s="461"/>
      <c r="M726" s="461"/>
      <c r="N726" s="494" t="s">
        <v>387</v>
      </c>
      <c r="O726" s="520">
        <v>-2.1008103076915947E-3</v>
      </c>
      <c r="P726" s="461"/>
      <c r="Q726" s="461"/>
      <c r="BA726" s="214"/>
      <c r="BB726" s="288"/>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61"/>
      <c r="D727" s="492" t="s">
        <v>344</v>
      </c>
      <c r="E727" s="518">
        <v>-1.7353042088841007E-2</v>
      </c>
      <c r="F727" s="461"/>
      <c r="G727" s="461"/>
      <c r="H727" s="461"/>
      <c r="I727" s="461"/>
      <c r="J727" s="461"/>
      <c r="K727" s="461"/>
      <c r="L727" s="461"/>
      <c r="M727" s="461"/>
      <c r="N727" s="495" t="s">
        <v>316</v>
      </c>
      <c r="O727" s="523">
        <v>3.6771289767352201E-2</v>
      </c>
      <c r="P727" s="461"/>
      <c r="Q727" s="461"/>
      <c r="BA727" s="214"/>
      <c r="BB727" s="288"/>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61"/>
      <c r="D728" s="492" t="s">
        <v>375</v>
      </c>
      <c r="E728" s="518">
        <v>-4.520190133164949E-3</v>
      </c>
      <c r="F728" s="461"/>
      <c r="G728" s="461"/>
      <c r="H728" s="461"/>
      <c r="I728" s="461"/>
      <c r="J728" s="461"/>
      <c r="K728" s="461"/>
      <c r="L728" s="461"/>
      <c r="M728" s="461"/>
      <c r="N728" s="461"/>
      <c r="O728" s="461"/>
      <c r="P728" s="461"/>
      <c r="Q728" s="461"/>
      <c r="BA728" s="214"/>
      <c r="BB728" s="288"/>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61"/>
      <c r="D729" s="492" t="s">
        <v>387</v>
      </c>
      <c r="E729" s="518">
        <v>-2.2410717692099872E-3</v>
      </c>
      <c r="F729" s="461"/>
      <c r="G729" s="461"/>
      <c r="H729" s="461"/>
      <c r="I729" s="461"/>
      <c r="J729" s="461"/>
      <c r="K729" s="461"/>
      <c r="L729" s="461"/>
      <c r="M729" s="461"/>
      <c r="N729" s="461"/>
      <c r="O729" s="461"/>
      <c r="P729" s="461"/>
      <c r="Q729" s="461"/>
      <c r="BA729" s="214"/>
      <c r="BB729" s="288"/>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61"/>
      <c r="D730" s="496" t="s">
        <v>316</v>
      </c>
      <c r="E730" s="524">
        <v>4.3730344548865568E-2</v>
      </c>
      <c r="F730" s="461"/>
      <c r="G730" s="461"/>
      <c r="H730" s="461"/>
      <c r="I730" s="461"/>
      <c r="J730" s="461"/>
      <c r="K730" s="461"/>
      <c r="L730" s="461"/>
      <c r="M730" s="461"/>
      <c r="N730" s="1835" t="s">
        <v>271</v>
      </c>
      <c r="O730" s="1836"/>
      <c r="P730" s="461"/>
      <c r="Q730" s="461"/>
      <c r="BA730" s="214"/>
      <c r="BB730" s="288"/>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61"/>
      <c r="D731" s="461"/>
      <c r="E731" s="461"/>
      <c r="F731" s="461"/>
      <c r="G731" s="461"/>
      <c r="H731" s="461"/>
      <c r="I731" s="461"/>
      <c r="J731" s="461"/>
      <c r="K731" s="461"/>
      <c r="L731" s="461"/>
      <c r="M731" s="461"/>
      <c r="N731" s="513" t="s">
        <v>204</v>
      </c>
      <c r="O731" s="542" t="s">
        <v>205</v>
      </c>
      <c r="P731" s="461"/>
      <c r="Q731" s="461"/>
      <c r="BA731" s="214"/>
      <c r="BB731" s="288"/>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61"/>
      <c r="D732" s="461"/>
      <c r="E732" s="461"/>
      <c r="F732" s="461"/>
      <c r="G732" s="461"/>
      <c r="H732" s="461"/>
      <c r="I732" s="461"/>
      <c r="J732" s="461"/>
      <c r="K732" s="461"/>
      <c r="L732" s="461"/>
      <c r="M732" s="461"/>
      <c r="N732" s="543" t="s">
        <v>205</v>
      </c>
      <c r="O732" s="544">
        <v>0.99999999999999978</v>
      </c>
      <c r="P732" s="461"/>
      <c r="Q732" s="461"/>
      <c r="BA732" s="214"/>
      <c r="BB732" s="288"/>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61"/>
      <c r="D733" s="1828" t="s">
        <v>271</v>
      </c>
      <c r="E733" s="1829"/>
      <c r="F733" s="461"/>
      <c r="G733" s="461"/>
      <c r="H733" s="461"/>
      <c r="I733" s="461"/>
      <c r="J733" s="461"/>
      <c r="K733" s="461"/>
      <c r="L733" s="461"/>
      <c r="M733" s="461"/>
      <c r="N733" s="461"/>
      <c r="O733" s="461"/>
      <c r="P733" s="461"/>
      <c r="Q733" s="461"/>
      <c r="BA733" s="214"/>
      <c r="BB733" s="288"/>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61"/>
      <c r="D734" s="514" t="s">
        <v>204</v>
      </c>
      <c r="E734" s="545" t="s">
        <v>205</v>
      </c>
      <c r="F734" s="461"/>
      <c r="G734" s="461"/>
      <c r="H734" s="461"/>
      <c r="I734" s="461"/>
      <c r="J734" s="461"/>
      <c r="K734" s="461"/>
      <c r="L734" s="461"/>
      <c r="M734" s="461"/>
      <c r="N734" s="461"/>
      <c r="O734" s="461"/>
      <c r="P734" s="461"/>
      <c r="Q734" s="461"/>
      <c r="BA734" s="214"/>
      <c r="BB734" s="288"/>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61"/>
      <c r="D735" s="546" t="s">
        <v>205</v>
      </c>
      <c r="E735" s="547">
        <v>0.99999999999999989</v>
      </c>
      <c r="F735" s="461"/>
      <c r="G735" s="461"/>
      <c r="H735" s="461"/>
      <c r="I735" s="461"/>
      <c r="J735" s="461"/>
      <c r="K735" s="461"/>
      <c r="L735" s="461"/>
      <c r="M735" s="461"/>
      <c r="N735" s="461"/>
      <c r="O735" s="461"/>
      <c r="P735" s="461"/>
      <c r="Q735" s="461"/>
      <c r="BA735" s="214"/>
      <c r="BB735" s="288"/>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61"/>
      <c r="D736" s="461"/>
      <c r="E736" s="461"/>
      <c r="F736" s="461"/>
      <c r="G736" s="461"/>
      <c r="H736" s="461"/>
      <c r="I736" s="461"/>
      <c r="J736" s="461"/>
      <c r="K736" s="461"/>
      <c r="L736" s="461"/>
      <c r="M736" s="461"/>
      <c r="N736" s="461"/>
      <c r="O736" s="461"/>
      <c r="P736" s="461"/>
      <c r="Q736" s="461"/>
      <c r="BA736" s="214"/>
      <c r="BB736" s="288"/>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61"/>
      <c r="D737" s="461"/>
      <c r="E737" s="461"/>
      <c r="F737" s="461"/>
      <c r="G737" s="461"/>
      <c r="H737" s="461"/>
      <c r="I737" s="461"/>
      <c r="J737" s="461"/>
      <c r="K737" s="461"/>
      <c r="L737" s="461"/>
      <c r="M737" s="461"/>
      <c r="N737" s="461"/>
      <c r="O737" s="461"/>
      <c r="P737" s="461"/>
      <c r="Q737" s="461"/>
      <c r="BA737" s="214"/>
      <c r="BB737" s="288"/>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61"/>
      <c r="D738" s="461"/>
      <c r="E738" s="461"/>
      <c r="F738" s="461"/>
      <c r="G738" s="461"/>
      <c r="H738" s="461"/>
      <c r="I738" s="461"/>
      <c r="J738" s="461"/>
      <c r="K738" s="461"/>
      <c r="L738" s="461"/>
      <c r="M738" s="461"/>
      <c r="N738" s="461"/>
      <c r="O738" s="461"/>
      <c r="P738" s="461"/>
      <c r="Q738" s="461"/>
      <c r="BA738" s="214"/>
      <c r="BB738" s="288"/>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61"/>
      <c r="D739" s="461"/>
      <c r="E739" s="461"/>
      <c r="F739" s="461"/>
      <c r="G739" s="461"/>
      <c r="H739" s="461"/>
      <c r="I739" s="461"/>
      <c r="J739" s="461"/>
      <c r="K739" s="461"/>
      <c r="L739" s="461"/>
      <c r="M739" s="461"/>
      <c r="N739" s="461"/>
      <c r="O739" s="461"/>
      <c r="P739" s="461"/>
      <c r="Q739" s="461"/>
      <c r="BA739" s="214"/>
      <c r="BB739" s="288"/>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61"/>
      <c r="D740" s="461"/>
      <c r="E740" s="461"/>
      <c r="F740" s="461"/>
      <c r="G740" s="461"/>
      <c r="H740" s="461"/>
      <c r="I740" s="461"/>
      <c r="J740" s="461"/>
      <c r="K740" s="461"/>
      <c r="L740" s="461"/>
      <c r="M740" s="461"/>
      <c r="N740" s="461"/>
      <c r="O740" s="461"/>
      <c r="P740" s="461"/>
      <c r="Q740" s="461"/>
      <c r="BA740" s="214"/>
      <c r="BB740" s="288"/>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61"/>
      <c r="D741" s="461"/>
      <c r="E741" s="461"/>
      <c r="F741" s="461"/>
      <c r="G741" s="461"/>
      <c r="H741" s="461"/>
      <c r="I741" s="461"/>
      <c r="J741" s="461"/>
      <c r="K741" s="461"/>
      <c r="L741" s="461"/>
      <c r="M741" s="461"/>
      <c r="N741" s="461"/>
      <c r="O741" s="461"/>
      <c r="P741" s="461"/>
      <c r="Q741" s="461"/>
      <c r="BA741" s="214"/>
      <c r="BB741" s="288"/>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61"/>
      <c r="D742" s="461"/>
      <c r="E742" s="461"/>
      <c r="F742" s="461"/>
      <c r="G742" s="461"/>
      <c r="H742" s="461"/>
      <c r="I742" s="461"/>
      <c r="J742" s="461"/>
      <c r="K742" s="461"/>
      <c r="L742" s="461"/>
      <c r="M742" s="461"/>
      <c r="N742" s="461"/>
      <c r="O742" s="461"/>
      <c r="P742" s="461"/>
      <c r="Q742" s="461"/>
      <c r="BA742" s="214"/>
      <c r="BB742" s="288"/>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61"/>
      <c r="D743" s="461"/>
      <c r="E743" s="461"/>
      <c r="F743" s="461"/>
      <c r="G743" s="461"/>
      <c r="H743" s="461"/>
      <c r="I743" s="461"/>
      <c r="J743" s="461"/>
      <c r="K743" s="461"/>
      <c r="L743" s="461"/>
      <c r="M743" s="461"/>
      <c r="N743" s="461"/>
      <c r="O743" s="461"/>
      <c r="P743" s="461"/>
      <c r="Q743" s="461"/>
      <c r="BA743" s="214"/>
      <c r="BB743" s="288"/>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61"/>
      <c r="D744" s="461"/>
      <c r="E744" s="461"/>
      <c r="F744" s="461"/>
      <c r="G744" s="461"/>
      <c r="H744" s="461"/>
      <c r="I744" s="461"/>
      <c r="J744" s="461"/>
      <c r="K744" s="461"/>
      <c r="L744" s="461"/>
      <c r="M744" s="461"/>
      <c r="N744" s="461"/>
      <c r="O744" s="461"/>
      <c r="P744" s="461"/>
      <c r="Q744" s="461"/>
      <c r="BA744" s="214"/>
      <c r="BB744" s="288"/>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61"/>
      <c r="D745" s="461"/>
      <c r="E745" s="461"/>
      <c r="F745" s="461"/>
      <c r="G745" s="461"/>
      <c r="H745" s="461"/>
      <c r="I745" s="461"/>
      <c r="J745" s="461"/>
      <c r="K745" s="461"/>
      <c r="L745" s="461"/>
      <c r="M745" s="461"/>
      <c r="N745" s="461"/>
      <c r="O745" s="461"/>
      <c r="P745" s="461"/>
      <c r="Q745" s="461"/>
      <c r="BA745" s="214"/>
      <c r="BB745" s="288"/>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61"/>
      <c r="D746" s="461"/>
      <c r="E746" s="461"/>
      <c r="F746" s="461"/>
      <c r="G746" s="461"/>
      <c r="H746" s="461"/>
      <c r="I746" s="461"/>
      <c r="J746" s="461"/>
      <c r="K746" s="461"/>
      <c r="L746" s="461"/>
      <c r="M746" s="461"/>
      <c r="N746" s="461"/>
      <c r="O746" s="461"/>
      <c r="P746" s="461"/>
      <c r="Q746" s="461"/>
      <c r="BA746" s="214"/>
      <c r="BB746" s="288"/>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61"/>
      <c r="D747" s="461"/>
      <c r="E747" s="461"/>
      <c r="F747" s="461"/>
      <c r="G747" s="461"/>
      <c r="H747" s="461"/>
      <c r="I747" s="461"/>
      <c r="J747" s="461"/>
      <c r="K747" s="461"/>
      <c r="L747" s="461"/>
      <c r="M747" s="461"/>
      <c r="N747" s="461"/>
      <c r="O747" s="461"/>
      <c r="P747" s="461"/>
      <c r="Q747" s="461"/>
      <c r="BA747" s="214"/>
      <c r="BB747" s="288"/>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61"/>
      <c r="D748" s="461"/>
      <c r="E748" s="461"/>
      <c r="F748" s="461"/>
      <c r="G748" s="461"/>
      <c r="H748" s="461"/>
      <c r="I748" s="461"/>
      <c r="J748" s="461"/>
      <c r="K748" s="461"/>
      <c r="L748" s="461"/>
      <c r="M748" s="461"/>
      <c r="N748" s="461"/>
      <c r="O748" s="461"/>
      <c r="P748" s="461"/>
      <c r="Q748" s="461"/>
      <c r="BA748" s="214"/>
      <c r="BB748" s="288"/>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61"/>
      <c r="D749" s="461"/>
      <c r="E749" s="461"/>
      <c r="F749" s="461"/>
      <c r="G749" s="461"/>
      <c r="H749" s="461"/>
      <c r="I749" s="461"/>
      <c r="J749" s="461"/>
      <c r="K749" s="461"/>
      <c r="L749" s="461"/>
      <c r="M749" s="461"/>
      <c r="N749" s="461"/>
      <c r="O749" s="461"/>
      <c r="P749" s="461"/>
      <c r="Q749" s="461"/>
      <c r="BA749" s="214"/>
      <c r="BB749" s="288"/>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61"/>
      <c r="D750" s="461"/>
      <c r="E750" s="461"/>
      <c r="F750" s="461"/>
      <c r="G750" s="461"/>
      <c r="H750" s="461"/>
      <c r="I750" s="461"/>
      <c r="J750" s="461"/>
      <c r="K750" s="461"/>
      <c r="L750" s="461"/>
      <c r="M750" s="461"/>
      <c r="N750" s="461"/>
      <c r="O750" s="461"/>
      <c r="P750" s="461"/>
      <c r="Q750" s="461"/>
      <c r="BA750" s="214"/>
      <c r="BB750" s="288"/>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61"/>
      <c r="D751" s="461"/>
      <c r="E751" s="461"/>
      <c r="F751" s="461"/>
      <c r="G751" s="461"/>
      <c r="H751" s="461"/>
      <c r="I751" s="461"/>
      <c r="J751" s="461"/>
      <c r="K751" s="461"/>
      <c r="L751" s="461"/>
      <c r="M751" s="461"/>
      <c r="N751" s="461"/>
      <c r="O751" s="461"/>
      <c r="P751" s="461"/>
      <c r="Q751" s="461"/>
      <c r="BA751" s="214"/>
      <c r="BB751" s="288"/>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61"/>
      <c r="D752" s="461"/>
      <c r="E752" s="461"/>
      <c r="F752" s="461"/>
      <c r="G752" s="461"/>
      <c r="H752" s="461"/>
      <c r="I752" s="461"/>
      <c r="J752" s="461"/>
      <c r="K752" s="461"/>
      <c r="L752" s="461"/>
      <c r="M752" s="461"/>
      <c r="N752" s="461"/>
      <c r="O752" s="461"/>
      <c r="P752" s="461"/>
      <c r="Q752" s="461"/>
      <c r="BA752" s="214"/>
      <c r="BB752" s="288"/>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61"/>
      <c r="D753" s="461"/>
      <c r="E753" s="461"/>
      <c r="F753" s="461"/>
      <c r="G753" s="461"/>
      <c r="H753" s="461"/>
      <c r="I753" s="461"/>
      <c r="J753" s="461"/>
      <c r="K753" s="461"/>
      <c r="L753" s="461"/>
      <c r="M753" s="461"/>
      <c r="N753" s="461"/>
      <c r="O753" s="461"/>
      <c r="P753" s="461"/>
      <c r="Q753" s="461"/>
      <c r="BA753" s="214"/>
      <c r="BB753" s="288"/>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61"/>
      <c r="D754" s="461"/>
      <c r="E754" s="461"/>
      <c r="F754" s="461"/>
      <c r="G754" s="461"/>
      <c r="H754" s="461"/>
      <c r="I754" s="461"/>
      <c r="J754" s="461"/>
      <c r="K754" s="461"/>
      <c r="L754" s="461"/>
      <c r="M754" s="461"/>
      <c r="N754" s="461"/>
      <c r="O754" s="461"/>
      <c r="P754" s="461"/>
      <c r="Q754" s="461"/>
      <c r="BA754" s="214"/>
      <c r="BB754" s="288"/>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61"/>
      <c r="D755" s="461"/>
      <c r="E755" s="461"/>
      <c r="F755" s="461"/>
      <c r="G755" s="461"/>
      <c r="H755" s="461"/>
      <c r="I755" s="461"/>
      <c r="J755" s="461"/>
      <c r="K755" s="461"/>
      <c r="L755" s="461"/>
      <c r="M755" s="461"/>
      <c r="N755" s="461"/>
      <c r="O755" s="461"/>
      <c r="P755" s="461"/>
      <c r="Q755" s="461"/>
      <c r="BA755" s="214"/>
      <c r="BB755" s="288"/>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61"/>
      <c r="D756" s="461"/>
      <c r="E756" s="461"/>
      <c r="F756" s="461"/>
      <c r="G756" s="461"/>
      <c r="H756" s="461"/>
      <c r="I756" s="461"/>
      <c r="J756" s="461"/>
      <c r="K756" s="461"/>
      <c r="L756" s="461"/>
      <c r="M756" s="461"/>
      <c r="N756" s="461"/>
      <c r="O756" s="461"/>
      <c r="P756" s="461"/>
      <c r="Q756" s="461"/>
      <c r="BA756" s="214"/>
      <c r="BB756" s="288"/>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61"/>
      <c r="D757" s="461"/>
      <c r="E757" s="461"/>
      <c r="F757" s="461"/>
      <c r="G757" s="461"/>
      <c r="H757" s="461"/>
      <c r="I757" s="461"/>
      <c r="J757" s="461"/>
      <c r="K757" s="461"/>
      <c r="L757" s="461"/>
      <c r="M757" s="461"/>
      <c r="N757" s="461"/>
      <c r="O757" s="461"/>
      <c r="P757" s="461"/>
      <c r="Q757" s="461"/>
      <c r="BA757" s="214"/>
      <c r="BB757" s="288"/>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61"/>
      <c r="D758" s="461"/>
      <c r="E758" s="461"/>
      <c r="F758" s="461"/>
      <c r="G758" s="461"/>
      <c r="H758" s="461"/>
      <c r="I758" s="461"/>
      <c r="J758" s="461"/>
      <c r="K758" s="461"/>
      <c r="L758" s="461"/>
      <c r="M758" s="461"/>
      <c r="N758" s="461"/>
      <c r="O758" s="461"/>
      <c r="P758" s="461"/>
      <c r="Q758" s="461"/>
      <c r="BA758" s="214"/>
      <c r="BB758" s="288"/>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61"/>
      <c r="D759" s="461"/>
      <c r="E759" s="461"/>
      <c r="F759" s="461"/>
      <c r="G759" s="461"/>
      <c r="H759" s="461"/>
      <c r="I759" s="461"/>
      <c r="J759" s="461"/>
      <c r="K759" s="461"/>
      <c r="L759" s="461"/>
      <c r="M759" s="461"/>
      <c r="N759" s="461"/>
      <c r="O759" s="461"/>
      <c r="P759" s="461"/>
      <c r="Q759" s="461"/>
      <c r="BA759" s="214"/>
      <c r="BB759" s="288"/>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61"/>
      <c r="D760" s="461"/>
      <c r="E760" s="461"/>
      <c r="F760" s="461"/>
      <c r="G760" s="461"/>
      <c r="H760" s="461"/>
      <c r="I760" s="461"/>
      <c r="J760" s="461"/>
      <c r="K760" s="461"/>
      <c r="L760" s="461"/>
      <c r="M760" s="461"/>
      <c r="N760" s="461"/>
      <c r="O760" s="461"/>
      <c r="P760" s="461"/>
      <c r="Q760" s="461"/>
      <c r="BA760" s="214"/>
      <c r="BB760" s="288"/>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61"/>
      <c r="D761" s="461"/>
      <c r="E761" s="461"/>
      <c r="F761" s="461"/>
      <c r="G761" s="461"/>
      <c r="H761" s="461"/>
      <c r="I761" s="461"/>
      <c r="J761" s="461"/>
      <c r="K761" s="461"/>
      <c r="L761" s="461"/>
      <c r="M761" s="461"/>
      <c r="N761" s="461"/>
      <c r="O761" s="461"/>
      <c r="P761" s="461"/>
      <c r="Q761" s="461"/>
      <c r="BA761" s="214"/>
      <c r="BB761" s="288"/>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61"/>
      <c r="D762" s="461"/>
      <c r="E762" s="461"/>
      <c r="F762" s="461"/>
      <c r="G762" s="461"/>
      <c r="H762" s="461"/>
      <c r="I762" s="461"/>
      <c r="J762" s="461"/>
      <c r="K762" s="461"/>
      <c r="L762" s="461"/>
      <c r="M762" s="461"/>
      <c r="N762" s="461"/>
      <c r="O762" s="461"/>
      <c r="P762" s="461"/>
      <c r="Q762" s="461"/>
      <c r="BA762" s="214"/>
      <c r="BB762" s="288"/>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61"/>
      <c r="D763" s="461"/>
      <c r="E763" s="461"/>
      <c r="F763" s="461"/>
      <c r="G763" s="461"/>
      <c r="H763" s="461"/>
      <c r="I763" s="461"/>
      <c r="J763" s="461"/>
      <c r="K763" s="461"/>
      <c r="L763" s="461"/>
      <c r="M763" s="461"/>
      <c r="N763" s="461"/>
      <c r="O763" s="461"/>
      <c r="P763" s="461"/>
      <c r="Q763" s="461"/>
      <c r="BA763" s="214"/>
      <c r="BB763" s="288"/>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61"/>
      <c r="D764" s="461"/>
      <c r="E764" s="461"/>
      <c r="F764" s="461"/>
      <c r="G764" s="461"/>
      <c r="H764" s="461"/>
      <c r="I764" s="461"/>
      <c r="J764" s="461"/>
      <c r="K764" s="461"/>
      <c r="L764" s="461"/>
      <c r="M764" s="461"/>
      <c r="N764" s="461"/>
      <c r="O764" s="461"/>
      <c r="P764" s="461"/>
      <c r="Q764" s="461"/>
      <c r="BA764" s="214"/>
      <c r="BB764" s="288"/>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61"/>
      <c r="D765" s="461"/>
      <c r="E765" s="461"/>
      <c r="F765" s="461"/>
      <c r="G765" s="461"/>
      <c r="H765" s="461"/>
      <c r="I765" s="461"/>
      <c r="J765" s="461"/>
      <c r="K765" s="461"/>
      <c r="L765" s="461"/>
      <c r="M765" s="461"/>
      <c r="N765" s="461"/>
      <c r="O765" s="461"/>
      <c r="P765" s="461"/>
      <c r="Q765" s="461"/>
      <c r="BA765" s="214"/>
      <c r="BB765" s="288"/>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61"/>
      <c r="D766" s="461"/>
      <c r="E766" s="461"/>
      <c r="F766" s="461"/>
      <c r="G766" s="461"/>
      <c r="H766" s="461"/>
      <c r="I766" s="461"/>
      <c r="J766" s="461"/>
      <c r="K766" s="461"/>
      <c r="L766" s="461"/>
      <c r="M766" s="461"/>
      <c r="N766" s="461"/>
      <c r="O766" s="461"/>
      <c r="P766" s="461"/>
      <c r="Q766" s="461"/>
      <c r="BA766" s="214"/>
      <c r="BB766" s="288"/>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61"/>
      <c r="D767" s="461"/>
      <c r="E767" s="461"/>
      <c r="F767" s="461"/>
      <c r="G767" s="461"/>
      <c r="H767" s="461"/>
      <c r="I767" s="461"/>
      <c r="J767" s="461"/>
      <c r="K767" s="461"/>
      <c r="L767" s="461"/>
      <c r="M767" s="461"/>
      <c r="N767" s="461"/>
      <c r="O767" s="461"/>
      <c r="P767" s="461"/>
      <c r="Q767" s="461"/>
      <c r="BA767" s="214"/>
      <c r="BB767" s="288"/>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61"/>
      <c r="D768" s="461"/>
      <c r="E768" s="461"/>
      <c r="F768" s="461"/>
      <c r="G768" s="461"/>
      <c r="H768" s="461"/>
      <c r="I768" s="461"/>
      <c r="J768" s="461"/>
      <c r="K768" s="461"/>
      <c r="L768" s="461"/>
      <c r="M768" s="461"/>
      <c r="N768" s="461"/>
      <c r="O768" s="461"/>
      <c r="P768" s="461"/>
      <c r="Q768" s="461"/>
      <c r="BA768" s="212"/>
      <c r="BB768" s="289"/>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61"/>
      <c r="D769" s="461"/>
      <c r="E769" s="461"/>
      <c r="F769" s="461"/>
      <c r="G769" s="461"/>
      <c r="H769" s="461"/>
      <c r="I769" s="461"/>
      <c r="J769" s="461"/>
      <c r="K769" s="461"/>
      <c r="L769" s="461"/>
      <c r="M769" s="461"/>
      <c r="N769" s="461"/>
      <c r="O769" s="461"/>
      <c r="P769" s="461"/>
      <c r="Q769" s="461"/>
      <c r="BA769" s="212"/>
      <c r="BB769" s="289"/>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61"/>
      <c r="D770" s="461"/>
      <c r="E770" s="461"/>
      <c r="F770" s="461"/>
      <c r="G770" s="461"/>
      <c r="H770" s="461"/>
      <c r="I770" s="461"/>
      <c r="J770" s="461"/>
      <c r="K770" s="461"/>
      <c r="L770" s="461"/>
      <c r="M770" s="461"/>
      <c r="N770" s="461"/>
      <c r="O770" s="461"/>
      <c r="P770" s="461"/>
      <c r="Q770" s="461"/>
      <c r="BA770" s="212"/>
      <c r="BB770" s="289"/>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61"/>
      <c r="D771" s="461"/>
      <c r="E771" s="461"/>
      <c r="F771" s="461"/>
      <c r="G771" s="461"/>
      <c r="H771" s="461"/>
      <c r="I771" s="461"/>
      <c r="J771" s="461"/>
      <c r="K771" s="461"/>
      <c r="L771" s="461"/>
      <c r="M771" s="461"/>
      <c r="N771" s="461"/>
      <c r="O771" s="461"/>
      <c r="P771" s="461"/>
      <c r="Q771" s="461"/>
      <c r="BA771" s="212"/>
      <c r="BB771" s="289"/>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61"/>
      <c r="D772" s="461"/>
      <c r="E772" s="461"/>
      <c r="F772" s="461"/>
      <c r="G772" s="461"/>
      <c r="H772" s="461"/>
      <c r="I772" s="461"/>
      <c r="J772" s="461"/>
      <c r="K772" s="461"/>
      <c r="L772" s="461"/>
      <c r="M772" s="461"/>
      <c r="N772" s="461"/>
      <c r="O772" s="461"/>
      <c r="P772" s="461"/>
      <c r="Q772" s="461"/>
      <c r="BA772" s="212"/>
      <c r="BB772" s="289"/>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61"/>
      <c r="D773" s="461"/>
      <c r="E773" s="461"/>
      <c r="F773" s="461"/>
      <c r="G773" s="461"/>
      <c r="H773" s="461"/>
      <c r="I773" s="461"/>
      <c r="J773" s="461"/>
      <c r="K773" s="461"/>
      <c r="L773" s="461"/>
      <c r="M773" s="461"/>
      <c r="N773" s="461"/>
      <c r="O773" s="461"/>
      <c r="P773" s="461"/>
      <c r="Q773" s="461"/>
      <c r="BA773" s="212"/>
      <c r="BB773" s="289"/>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61"/>
      <c r="D774" s="461"/>
      <c r="E774" s="461"/>
      <c r="F774" s="461"/>
      <c r="G774" s="461"/>
      <c r="H774" s="461"/>
      <c r="I774" s="461"/>
      <c r="J774" s="461"/>
      <c r="K774" s="461"/>
      <c r="L774" s="461"/>
      <c r="M774" s="461"/>
      <c r="N774" s="461"/>
      <c r="O774" s="461"/>
      <c r="P774" s="461"/>
      <c r="Q774" s="461"/>
      <c r="BA774" s="212"/>
      <c r="BB774" s="289"/>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61"/>
      <c r="D775" s="461"/>
      <c r="E775" s="461"/>
      <c r="F775" s="461"/>
      <c r="G775" s="461"/>
      <c r="H775" s="461"/>
      <c r="I775" s="461"/>
      <c r="J775" s="461"/>
      <c r="K775" s="461"/>
      <c r="L775" s="461"/>
      <c r="M775" s="461"/>
      <c r="N775" s="461"/>
      <c r="O775" s="461"/>
      <c r="P775" s="461"/>
      <c r="Q775" s="461"/>
      <c r="BA775" s="212"/>
      <c r="BB775" s="289"/>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61"/>
      <c r="D776" s="461"/>
      <c r="E776" s="461"/>
      <c r="F776" s="461"/>
      <c r="G776" s="461"/>
      <c r="H776" s="461"/>
      <c r="I776" s="461"/>
      <c r="J776" s="461"/>
      <c r="K776" s="461"/>
      <c r="L776" s="461"/>
      <c r="M776" s="461"/>
      <c r="N776" s="461"/>
      <c r="O776" s="461"/>
      <c r="P776" s="461"/>
      <c r="Q776" s="461"/>
      <c r="BA776" s="212"/>
      <c r="BB776" s="289"/>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61"/>
      <c r="D777" s="461"/>
      <c r="E777" s="461"/>
      <c r="F777" s="461"/>
      <c r="G777" s="461"/>
      <c r="H777" s="461"/>
      <c r="I777" s="461"/>
      <c r="J777" s="461"/>
      <c r="K777" s="461"/>
      <c r="L777" s="461"/>
      <c r="M777" s="461"/>
      <c r="N777" s="461"/>
      <c r="O777" s="461"/>
      <c r="P777" s="461"/>
      <c r="Q777" s="461"/>
      <c r="BA777" s="212"/>
      <c r="BB777" s="289"/>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61"/>
      <c r="D778" s="461"/>
      <c r="E778" s="461"/>
      <c r="F778" s="461"/>
      <c r="G778" s="461"/>
      <c r="H778" s="461"/>
      <c r="I778" s="461"/>
      <c r="J778" s="461"/>
      <c r="K778" s="461"/>
      <c r="L778" s="461"/>
      <c r="M778" s="461"/>
      <c r="N778" s="461"/>
      <c r="O778" s="461"/>
      <c r="P778" s="461"/>
      <c r="Q778" s="461"/>
      <c r="BA778" s="212"/>
      <c r="BB778" s="289"/>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61"/>
      <c r="D779" s="461"/>
      <c r="E779" s="461"/>
      <c r="F779" s="461"/>
      <c r="G779" s="461"/>
      <c r="H779" s="461"/>
      <c r="I779" s="461"/>
      <c r="J779" s="461"/>
      <c r="K779" s="461"/>
      <c r="L779" s="461"/>
      <c r="M779" s="461"/>
      <c r="N779" s="461"/>
      <c r="O779" s="461"/>
      <c r="P779" s="461"/>
      <c r="Q779" s="461"/>
      <c r="BA779" s="212"/>
      <c r="BB779" s="289"/>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61"/>
      <c r="D780" s="461"/>
      <c r="E780" s="461"/>
      <c r="F780" s="461"/>
      <c r="G780" s="461"/>
      <c r="H780" s="461"/>
      <c r="I780" s="461"/>
      <c r="J780" s="461"/>
      <c r="K780" s="461"/>
      <c r="L780" s="461"/>
      <c r="M780" s="461"/>
      <c r="N780" s="461"/>
      <c r="O780" s="461"/>
      <c r="P780" s="461"/>
      <c r="Q780" s="461"/>
      <c r="BA780" s="212"/>
      <c r="BB780" s="289"/>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61"/>
      <c r="D781" s="461"/>
      <c r="E781" s="461"/>
      <c r="F781" s="461"/>
      <c r="G781" s="461"/>
      <c r="H781" s="461"/>
      <c r="I781" s="461"/>
      <c r="J781" s="461"/>
      <c r="K781" s="461"/>
      <c r="L781" s="461"/>
      <c r="M781" s="461"/>
      <c r="N781" s="461"/>
      <c r="O781" s="461"/>
      <c r="P781" s="461"/>
      <c r="Q781" s="461"/>
      <c r="BA781" s="212"/>
      <c r="BB781" s="289"/>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61"/>
      <c r="D782" s="461"/>
      <c r="E782" s="461"/>
      <c r="F782" s="461"/>
      <c r="G782" s="461"/>
      <c r="H782" s="461"/>
      <c r="I782" s="461"/>
      <c r="J782" s="461"/>
      <c r="K782" s="461"/>
      <c r="L782" s="461"/>
      <c r="M782" s="461"/>
      <c r="N782" s="461"/>
      <c r="O782" s="461"/>
      <c r="P782" s="461"/>
      <c r="Q782" s="461"/>
      <c r="BA782" s="212"/>
      <c r="BB782" s="289"/>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61"/>
      <c r="D783" s="461"/>
      <c r="E783" s="461"/>
      <c r="F783" s="461"/>
      <c r="G783" s="461"/>
      <c r="H783" s="461"/>
      <c r="I783" s="461"/>
      <c r="J783" s="461"/>
      <c r="K783" s="461"/>
      <c r="L783" s="461"/>
      <c r="M783" s="461"/>
      <c r="N783" s="461"/>
      <c r="O783" s="461"/>
      <c r="P783" s="461"/>
      <c r="Q783" s="461"/>
      <c r="BA783" s="212"/>
      <c r="BB783" s="289"/>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61"/>
      <c r="D784" s="461"/>
      <c r="E784" s="461"/>
      <c r="F784" s="461"/>
      <c r="G784" s="461"/>
      <c r="H784" s="461"/>
      <c r="I784" s="461"/>
      <c r="J784" s="461"/>
      <c r="K784" s="461"/>
      <c r="L784" s="461"/>
      <c r="M784" s="461"/>
      <c r="N784" s="461"/>
      <c r="O784" s="461"/>
      <c r="P784" s="461"/>
      <c r="Q784" s="461"/>
      <c r="BA784" s="212"/>
      <c r="BB784" s="289"/>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61"/>
      <c r="D785" s="461"/>
      <c r="E785" s="461"/>
      <c r="F785" s="461"/>
      <c r="G785" s="461"/>
      <c r="H785" s="461"/>
      <c r="I785" s="461"/>
      <c r="J785" s="461"/>
      <c r="K785" s="461"/>
      <c r="L785" s="461"/>
      <c r="M785" s="461"/>
      <c r="N785" s="461"/>
      <c r="O785" s="461"/>
      <c r="P785" s="461"/>
      <c r="Q785" s="461"/>
      <c r="BA785" s="212"/>
      <c r="BB785" s="289"/>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61"/>
      <c r="D786" s="461"/>
      <c r="E786" s="461"/>
      <c r="F786" s="461"/>
      <c r="G786" s="461"/>
      <c r="H786" s="461"/>
      <c r="I786" s="461"/>
      <c r="J786" s="461"/>
      <c r="K786" s="461"/>
      <c r="L786" s="461"/>
      <c r="M786" s="461"/>
      <c r="N786" s="461"/>
      <c r="O786" s="461"/>
      <c r="P786" s="461"/>
      <c r="Q786" s="461"/>
      <c r="BA786" s="212"/>
      <c r="BB786" s="289"/>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61"/>
      <c r="D787" s="461"/>
      <c r="E787" s="461"/>
      <c r="F787" s="461"/>
      <c r="G787" s="461"/>
      <c r="H787" s="461"/>
      <c r="I787" s="461"/>
      <c r="J787" s="461"/>
      <c r="K787" s="461"/>
      <c r="L787" s="461"/>
      <c r="M787" s="461"/>
      <c r="N787" s="461"/>
      <c r="O787" s="461"/>
      <c r="P787" s="461"/>
      <c r="Q787" s="461"/>
      <c r="BA787" s="212"/>
      <c r="BB787" s="289"/>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61"/>
      <c r="D788" s="461"/>
      <c r="E788" s="461"/>
      <c r="F788" s="461"/>
      <c r="G788" s="461"/>
      <c r="H788" s="461"/>
      <c r="I788" s="461"/>
      <c r="J788" s="461"/>
      <c r="K788" s="461"/>
      <c r="L788" s="461"/>
      <c r="M788" s="461"/>
      <c r="N788" s="461"/>
      <c r="O788" s="461"/>
      <c r="P788" s="461"/>
      <c r="Q788" s="461"/>
      <c r="BA788" s="212"/>
      <c r="BB788" s="289"/>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61"/>
      <c r="D789" s="461"/>
      <c r="E789" s="461"/>
      <c r="F789" s="461"/>
      <c r="G789" s="461"/>
      <c r="H789" s="461"/>
      <c r="I789" s="461"/>
      <c r="J789" s="461"/>
      <c r="K789" s="461"/>
      <c r="L789" s="461"/>
      <c r="M789" s="461"/>
      <c r="N789" s="461"/>
      <c r="O789" s="461"/>
      <c r="P789" s="461"/>
      <c r="Q789" s="461"/>
      <c r="BA789" s="212"/>
      <c r="BB789" s="289"/>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61"/>
      <c r="D790" s="461"/>
      <c r="E790" s="461"/>
      <c r="F790" s="461"/>
      <c r="G790" s="461"/>
      <c r="H790" s="461"/>
      <c r="I790" s="461"/>
      <c r="J790" s="461"/>
      <c r="K790" s="461"/>
      <c r="L790" s="461"/>
      <c r="M790" s="461"/>
      <c r="N790" s="461"/>
      <c r="O790" s="461"/>
      <c r="P790" s="461"/>
      <c r="Q790" s="461"/>
      <c r="BA790" s="212"/>
      <c r="BB790" s="289"/>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61"/>
      <c r="D791" s="461"/>
      <c r="E791" s="461"/>
      <c r="F791" s="461"/>
      <c r="G791" s="461"/>
      <c r="H791" s="461"/>
      <c r="I791" s="461"/>
      <c r="J791" s="461"/>
      <c r="K791" s="461"/>
      <c r="L791" s="461"/>
      <c r="M791" s="461"/>
      <c r="N791" s="461"/>
      <c r="O791" s="461"/>
      <c r="P791" s="461"/>
      <c r="Q791" s="461"/>
      <c r="BA791" s="212"/>
      <c r="BB791" s="289"/>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61"/>
      <c r="D792" s="461"/>
      <c r="E792" s="461"/>
      <c r="F792" s="461"/>
      <c r="G792" s="461"/>
      <c r="H792" s="461"/>
      <c r="I792" s="461"/>
      <c r="J792" s="461"/>
      <c r="K792" s="461"/>
      <c r="L792" s="461"/>
      <c r="M792" s="461"/>
      <c r="N792" s="461"/>
      <c r="O792" s="461"/>
      <c r="P792" s="461"/>
      <c r="Q792" s="461"/>
      <c r="BA792" s="212"/>
      <c r="BB792" s="289"/>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61"/>
      <c r="D793" s="461"/>
      <c r="E793" s="461"/>
      <c r="F793" s="461"/>
      <c r="G793" s="461"/>
      <c r="H793" s="461"/>
      <c r="I793" s="461"/>
      <c r="J793" s="461"/>
      <c r="K793" s="461"/>
      <c r="L793" s="461"/>
      <c r="M793" s="461"/>
      <c r="N793" s="461"/>
      <c r="O793" s="461"/>
      <c r="P793" s="461"/>
      <c r="Q793" s="461"/>
      <c r="BA793" s="212"/>
      <c r="BB793" s="289"/>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61"/>
      <c r="D794" s="461"/>
      <c r="E794" s="461"/>
      <c r="F794" s="461"/>
      <c r="G794" s="461"/>
      <c r="H794" s="461"/>
      <c r="I794" s="461"/>
      <c r="J794" s="461"/>
      <c r="K794" s="461"/>
      <c r="L794" s="461"/>
      <c r="M794" s="461"/>
      <c r="N794" s="461"/>
      <c r="O794" s="461"/>
      <c r="P794" s="461"/>
      <c r="Q794" s="461"/>
      <c r="BA794" s="212"/>
      <c r="BB794" s="289"/>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61"/>
      <c r="D795" s="461"/>
      <c r="E795" s="461"/>
      <c r="F795" s="461"/>
      <c r="G795" s="461"/>
      <c r="H795" s="461"/>
      <c r="I795" s="461"/>
      <c r="J795" s="461"/>
      <c r="K795" s="461"/>
      <c r="L795" s="461"/>
      <c r="M795" s="461"/>
      <c r="N795" s="461"/>
      <c r="O795" s="461"/>
      <c r="P795" s="461"/>
      <c r="Q795" s="461"/>
      <c r="BA795" s="212"/>
      <c r="BB795" s="289"/>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61"/>
      <c r="D796" s="461"/>
      <c r="E796" s="461"/>
      <c r="F796" s="461"/>
      <c r="G796" s="461"/>
      <c r="H796" s="461"/>
      <c r="I796" s="461"/>
      <c r="J796" s="461"/>
      <c r="K796" s="461"/>
      <c r="L796" s="461"/>
      <c r="M796" s="461"/>
      <c r="N796" s="461"/>
      <c r="O796" s="461"/>
      <c r="P796" s="461"/>
      <c r="Q796" s="461"/>
      <c r="BA796" s="212"/>
      <c r="BB796" s="289"/>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61"/>
      <c r="D797" s="461"/>
      <c r="E797" s="461"/>
      <c r="F797" s="461"/>
      <c r="G797" s="461"/>
      <c r="H797" s="461"/>
      <c r="I797" s="461"/>
      <c r="J797" s="461"/>
      <c r="K797" s="461"/>
      <c r="L797" s="461"/>
      <c r="M797" s="461"/>
      <c r="N797" s="461"/>
      <c r="O797" s="461"/>
      <c r="P797" s="461"/>
      <c r="Q797" s="461"/>
      <c r="BA797" s="212"/>
      <c r="BB797" s="289"/>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61"/>
      <c r="D798" s="461"/>
      <c r="E798" s="461"/>
      <c r="F798" s="461"/>
      <c r="G798" s="461"/>
      <c r="H798" s="461"/>
      <c r="I798" s="461"/>
      <c r="J798" s="461"/>
      <c r="K798" s="461"/>
      <c r="L798" s="461"/>
      <c r="M798" s="461"/>
      <c r="N798" s="461"/>
      <c r="O798" s="461"/>
      <c r="P798" s="461"/>
      <c r="Q798" s="461"/>
      <c r="BA798" s="212"/>
      <c r="BB798" s="289"/>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61"/>
      <c r="D799" s="461"/>
      <c r="E799" s="461"/>
      <c r="F799" s="461"/>
      <c r="G799" s="461"/>
      <c r="H799" s="461"/>
      <c r="I799" s="461"/>
      <c r="J799" s="461"/>
      <c r="K799" s="461"/>
      <c r="L799" s="461"/>
      <c r="M799" s="461"/>
      <c r="N799" s="461"/>
      <c r="O799" s="461"/>
      <c r="P799" s="461"/>
      <c r="Q799" s="461"/>
      <c r="BA799" s="212"/>
      <c r="BB799" s="289"/>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61"/>
      <c r="D800" s="461"/>
      <c r="E800" s="461"/>
      <c r="F800" s="461"/>
      <c r="G800" s="461"/>
      <c r="H800" s="461"/>
      <c r="I800" s="461"/>
      <c r="J800" s="461"/>
      <c r="K800" s="461"/>
      <c r="L800" s="461"/>
      <c r="M800" s="461"/>
      <c r="N800" s="461"/>
      <c r="O800" s="461"/>
      <c r="P800" s="461"/>
      <c r="Q800" s="461"/>
      <c r="BA800" s="212"/>
      <c r="BB800" s="289"/>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61"/>
      <c r="D801" s="461"/>
      <c r="E801" s="461"/>
      <c r="F801" s="461"/>
      <c r="G801" s="461"/>
      <c r="H801" s="461"/>
      <c r="I801" s="461"/>
      <c r="J801" s="461"/>
      <c r="K801" s="461"/>
      <c r="L801" s="461"/>
      <c r="M801" s="461"/>
      <c r="N801" s="461"/>
      <c r="O801" s="461"/>
      <c r="P801" s="461"/>
      <c r="Q801" s="461"/>
    </row>
    <row r="802" ht="25.15" customHeight="true" x14ac:dyDescent="0.2">
      <c r="C802" s="461"/>
      <c r="D802" s="461"/>
      <c r="E802" s="461"/>
      <c r="F802" s="461"/>
      <c r="G802" s="461"/>
      <c r="H802" s="461"/>
      <c r="I802" s="461"/>
      <c r="J802" s="461"/>
      <c r="K802" s="461"/>
      <c r="L802" s="461"/>
      <c r="M802" s="461"/>
      <c r="N802" s="461"/>
      <c r="O802" s="461"/>
      <c r="P802" s="461"/>
      <c r="Q802" s="461"/>
    </row>
    <row r="803" ht="25.15" customHeight="true" x14ac:dyDescent="0.2">
      <c r="C803" s="461"/>
      <c r="D803" s="461"/>
      <c r="E803" s="461"/>
      <c r="F803" s="461"/>
      <c r="G803" s="461"/>
      <c r="H803" s="461"/>
      <c r="I803" s="461"/>
      <c r="J803" s="461"/>
      <c r="K803" s="461"/>
      <c r="L803" s="461"/>
      <c r="M803" s="461"/>
      <c r="N803" s="461"/>
      <c r="O803" s="461"/>
      <c r="P803" s="461"/>
      <c r="Q803" s="461"/>
    </row>
    <row r="804" ht="25.15" customHeight="true" x14ac:dyDescent="0.2">
      <c r="C804" s="461"/>
      <c r="D804" s="461"/>
      <c r="E804" s="461"/>
      <c r="F804" s="461"/>
      <c r="G804" s="461"/>
      <c r="H804" s="461"/>
      <c r="I804" s="461"/>
      <c r="J804" s="461"/>
      <c r="K804" s="461"/>
      <c r="L804" s="461"/>
      <c r="M804" s="461"/>
      <c r="N804" s="461"/>
      <c r="O804" s="461"/>
      <c r="P804" s="461"/>
      <c r="Q804" s="461"/>
    </row>
    <row r="805" ht="25.15" customHeight="true" x14ac:dyDescent="0.2">
      <c r="C805" s="461"/>
      <c r="D805" s="461"/>
      <c r="E805" s="461"/>
      <c r="F805" s="461"/>
      <c r="G805" s="461"/>
      <c r="H805" s="461"/>
      <c r="I805" s="461"/>
      <c r="J805" s="461"/>
      <c r="K805" s="461"/>
      <c r="L805" s="461"/>
      <c r="M805" s="461"/>
      <c r="N805" s="461"/>
      <c r="O805" s="461"/>
      <c r="P805" s="461"/>
      <c r="Q805" s="461"/>
    </row>
    <row r="806" ht="25.15" customHeight="true" x14ac:dyDescent="0.2">
      <c r="C806" s="461"/>
      <c r="D806" s="461"/>
      <c r="E806" s="461"/>
      <c r="F806" s="461"/>
      <c r="G806" s="461"/>
      <c r="H806" s="461"/>
      <c r="I806" s="461"/>
      <c r="J806" s="461"/>
      <c r="K806" s="461"/>
      <c r="L806" s="461"/>
      <c r="M806" s="461"/>
      <c r="N806" s="461"/>
      <c r="O806" s="461"/>
      <c r="P806" s="461"/>
      <c r="Q806" s="461"/>
    </row>
    <row r="807" ht="25.15" customHeight="true" x14ac:dyDescent="0.2">
      <c r="C807" s="461"/>
      <c r="D807" s="461"/>
      <c r="E807" s="461"/>
      <c r="F807" s="461"/>
      <c r="G807" s="461"/>
      <c r="H807" s="461"/>
      <c r="I807" s="461"/>
      <c r="J807" s="461"/>
      <c r="K807" s="461"/>
      <c r="L807" s="461"/>
      <c r="M807" s="461"/>
      <c r="N807" s="461"/>
      <c r="O807" s="461"/>
      <c r="P807" s="461"/>
      <c r="Q807" s="461"/>
    </row>
    <row r="808" ht="25.15" customHeight="true" x14ac:dyDescent="0.2">
      <c r="C808" s="461"/>
      <c r="D808" s="461"/>
      <c r="E808" s="461"/>
      <c r="F808" s="461"/>
      <c r="G808" s="461"/>
      <c r="H808" s="461"/>
      <c r="I808" s="461"/>
      <c r="J808" s="461"/>
      <c r="K808" s="461"/>
      <c r="L808" s="461"/>
      <c r="M808" s="461"/>
      <c r="N808" s="461"/>
      <c r="O808" s="461"/>
      <c r="P808" s="461"/>
      <c r="Q808" s="461"/>
    </row>
    <row r="809" ht="25.15" customHeight="true" x14ac:dyDescent="0.2">
      <c r="C809" s="461"/>
      <c r="D809" s="461"/>
      <c r="E809" s="461"/>
      <c r="F809" s="461"/>
      <c r="G809" s="461"/>
      <c r="H809" s="461"/>
      <c r="I809" s="461"/>
      <c r="J809" s="461"/>
      <c r="K809" s="461"/>
      <c r="L809" s="461"/>
      <c r="M809" s="461"/>
      <c r="N809" s="461"/>
      <c r="O809" s="461"/>
      <c r="P809" s="461"/>
      <c r="Q809" s="461"/>
    </row>
    <row r="810" ht="25.15" customHeight="true" x14ac:dyDescent="0.2">
      <c r="C810" s="461"/>
      <c r="D810" s="461"/>
      <c r="E810" s="461"/>
      <c r="F810" s="461"/>
      <c r="G810" s="461"/>
      <c r="H810" s="461"/>
      <c r="I810" s="461"/>
      <c r="J810" s="461"/>
      <c r="K810" s="461"/>
      <c r="L810" s="461"/>
      <c r="M810" s="461"/>
      <c r="N810" s="461"/>
      <c r="O810" s="461"/>
      <c r="P810" s="461"/>
      <c r="Q810" s="461"/>
    </row>
    <row r="811" ht="25.15" customHeight="true" x14ac:dyDescent="0.2">
      <c r="C811" s="461"/>
      <c r="D811" s="461"/>
      <c r="E811" s="461"/>
      <c r="F811" s="461"/>
      <c r="G811" s="461"/>
      <c r="H811" s="461"/>
      <c r="I811" s="461"/>
      <c r="J811" s="461"/>
      <c r="K811" s="461"/>
      <c r="L811" s="461"/>
      <c r="M811" s="461"/>
      <c r="N811" s="461"/>
      <c r="O811" s="461"/>
      <c r="P811" s="461"/>
      <c r="Q811" s="461"/>
    </row>
    <row r="812" ht="25.15" customHeight="true" x14ac:dyDescent="0.2">
      <c r="C812" s="461"/>
      <c r="D812" s="461"/>
      <c r="E812" s="461"/>
      <c r="F812" s="461"/>
      <c r="G812" s="461"/>
      <c r="H812" s="461"/>
      <c r="I812" s="461"/>
      <c r="J812" s="461"/>
      <c r="K812" s="461"/>
      <c r="L812" s="461"/>
      <c r="M812" s="461"/>
      <c r="N812" s="461"/>
      <c r="O812" s="461"/>
      <c r="P812" s="461"/>
      <c r="Q812" s="461"/>
    </row>
    <row r="813" ht="25.15" customHeight="true" x14ac:dyDescent="0.2">
      <c r="C813" s="461"/>
      <c r="D813" s="461"/>
      <c r="E813" s="461"/>
      <c r="F813" s="461"/>
      <c r="G813" s="461"/>
      <c r="H813" s="461"/>
      <c r="I813" s="461"/>
      <c r="J813" s="461"/>
      <c r="K813" s="461"/>
      <c r="L813" s="461"/>
      <c r="M813" s="461"/>
      <c r="N813" s="461"/>
      <c r="O813" s="461"/>
      <c r="P813" s="461"/>
      <c r="Q813" s="461"/>
    </row>
    <row r="814" ht="25.15" customHeight="true" x14ac:dyDescent="0.2">
      <c r="C814" s="461"/>
      <c r="D814" s="461"/>
      <c r="E814" s="461"/>
      <c r="F814" s="461"/>
      <c r="G814" s="461"/>
      <c r="H814" s="461"/>
      <c r="I814" s="461"/>
      <c r="J814" s="461"/>
      <c r="K814" s="461"/>
      <c r="L814" s="461"/>
      <c r="M814" s="461"/>
      <c r="N814" s="461"/>
      <c r="O814" s="461"/>
      <c r="P814" s="461"/>
      <c r="Q814" s="461"/>
    </row>
    <row r="815" ht="25.15" customHeight="true" x14ac:dyDescent="0.2">
      <c r="C815" s="461"/>
      <c r="D815" s="461"/>
      <c r="E815" s="461"/>
      <c r="F815" s="461"/>
      <c r="G815" s="461"/>
      <c r="H815" s="461"/>
      <c r="I815" s="461"/>
      <c r="J815" s="461"/>
      <c r="K815" s="461"/>
      <c r="L815" s="461"/>
      <c r="M815" s="461"/>
      <c r="N815" s="461"/>
      <c r="O815" s="461"/>
      <c r="P815" s="461"/>
      <c r="Q815" s="461"/>
    </row>
    <row r="816" ht="25.15" customHeight="true" x14ac:dyDescent="0.2">
      <c r="C816" s="461"/>
      <c r="D816" s="461"/>
      <c r="E816" s="461"/>
      <c r="F816" s="461"/>
      <c r="G816" s="461"/>
      <c r="H816" s="461"/>
      <c r="I816" s="461"/>
      <c r="J816" s="461"/>
      <c r="K816" s="461"/>
      <c r="L816" s="461"/>
      <c r="M816" s="461"/>
      <c r="N816" s="461"/>
      <c r="O816" s="461"/>
      <c r="P816" s="461"/>
      <c r="Q816" s="461"/>
    </row>
    <row r="817" ht="25.15" customHeight="true" x14ac:dyDescent="0.2">
      <c r="C817" s="461"/>
      <c r="D817" s="461"/>
      <c r="E817" s="461"/>
      <c r="F817" s="461"/>
      <c r="G817" s="461"/>
      <c r="H817" s="461"/>
      <c r="I817" s="461"/>
      <c r="J817" s="461"/>
      <c r="K817" s="461"/>
      <c r="L817" s="461"/>
      <c r="M817" s="461"/>
      <c r="N817" s="461"/>
      <c r="O817" s="461"/>
      <c r="P817" s="461"/>
      <c r="Q817" s="461"/>
    </row>
    <row r="818" ht="25.15" customHeight="true" x14ac:dyDescent="0.2">
      <c r="C818" s="461"/>
      <c r="D818" s="461"/>
      <c r="E818" s="461"/>
      <c r="F818" s="461"/>
      <c r="G818" s="461"/>
      <c r="H818" s="461"/>
      <c r="I818" s="461"/>
      <c r="J818" s="461"/>
      <c r="K818" s="461"/>
      <c r="L818" s="461"/>
      <c r="M818" s="461"/>
      <c r="N818" s="461"/>
      <c r="O818" s="461"/>
      <c r="P818" s="461"/>
      <c r="Q818" s="461"/>
    </row>
    <row r="819" ht="25.15" customHeight="true" x14ac:dyDescent="0.2">
      <c r="C819" s="461"/>
      <c r="D819" s="461"/>
      <c r="E819" s="461"/>
      <c r="F819" s="461"/>
      <c r="G819" s="461"/>
      <c r="H819" s="461"/>
      <c r="I819" s="461"/>
      <c r="J819" s="461"/>
      <c r="K819" s="461"/>
      <c r="L819" s="461"/>
      <c r="M819" s="461"/>
      <c r="N819" s="461"/>
      <c r="O819" s="461"/>
      <c r="P819" s="461"/>
      <c r="Q819" s="461"/>
    </row>
    <row r="820" ht="25.15" customHeight="true" x14ac:dyDescent="0.2">
      <c r="C820" s="461"/>
      <c r="D820" s="461"/>
      <c r="E820" s="461"/>
      <c r="F820" s="461"/>
      <c r="G820" s="461"/>
      <c r="H820" s="461"/>
      <c r="I820" s="461"/>
      <c r="J820" s="461"/>
      <c r="K820" s="461"/>
      <c r="L820" s="461"/>
      <c r="M820" s="461"/>
      <c r="N820" s="461"/>
      <c r="O820" s="461"/>
      <c r="P820" s="461"/>
      <c r="Q820" s="461"/>
    </row>
    <row r="821" ht="25.15" customHeight="true" x14ac:dyDescent="0.2">
      <c r="C821" s="461"/>
      <c r="D821" s="461"/>
      <c r="E821" s="461"/>
      <c r="F821" s="461"/>
      <c r="G821" s="461"/>
      <c r="H821" s="461"/>
      <c r="I821" s="461"/>
      <c r="J821" s="461"/>
      <c r="K821" s="461"/>
      <c r="L821" s="461"/>
      <c r="M821" s="461"/>
      <c r="N821" s="461"/>
      <c r="O821" s="461"/>
      <c r="P821" s="461"/>
      <c r="Q821" s="461"/>
    </row>
    <row r="822" ht="25.15" customHeight="true" x14ac:dyDescent="0.2">
      <c r="C822" s="461"/>
      <c r="D822" s="461"/>
      <c r="E822" s="461"/>
      <c r="F822" s="461"/>
      <c r="G822" s="461"/>
      <c r="H822" s="461"/>
      <c r="I822" s="461"/>
      <c r="J822" s="461"/>
      <c r="K822" s="461"/>
      <c r="L822" s="461"/>
      <c r="M822" s="461"/>
      <c r="N822" s="461"/>
      <c r="O822" s="461"/>
      <c r="P822" s="461"/>
      <c r="Q822" s="461"/>
    </row>
    <row r="823" ht="25.15" customHeight="true" x14ac:dyDescent="0.2">
      <c r="C823" s="461"/>
      <c r="D823" s="461"/>
      <c r="E823" s="461"/>
      <c r="F823" s="461"/>
      <c r="G823" s="461"/>
      <c r="H823" s="461"/>
      <c r="I823" s="461"/>
      <c r="J823" s="461"/>
      <c r="K823" s="461"/>
      <c r="L823" s="461"/>
      <c r="M823" s="461"/>
      <c r="N823" s="461"/>
      <c r="O823" s="461"/>
      <c r="P823" s="461"/>
      <c r="Q823" s="461"/>
    </row>
    <row r="824" ht="25.15" customHeight="true" x14ac:dyDescent="0.2">
      <c r="C824" s="461"/>
      <c r="D824" s="461"/>
      <c r="E824" s="461"/>
      <c r="F824" s="461"/>
      <c r="G824" s="461"/>
      <c r="H824" s="461"/>
      <c r="I824" s="461"/>
      <c r="J824" s="461"/>
      <c r="K824" s="461"/>
      <c r="L824" s="461"/>
      <c r="M824" s="461"/>
      <c r="N824" s="461"/>
      <c r="O824" s="461"/>
      <c r="P824" s="461"/>
      <c r="Q824" s="461"/>
    </row>
    <row r="825" ht="25.15" customHeight="true" x14ac:dyDescent="0.2">
      <c r="C825" s="461"/>
      <c r="D825" s="461"/>
      <c r="E825" s="461"/>
      <c r="F825" s="461"/>
      <c r="G825" s="461"/>
      <c r="H825" s="461"/>
      <c r="I825" s="461"/>
      <c r="J825" s="461"/>
      <c r="K825" s="461"/>
      <c r="L825" s="461"/>
      <c r="M825" s="461"/>
      <c r="N825" s="461"/>
      <c r="O825" s="461"/>
      <c r="P825" s="461"/>
      <c r="Q825" s="461"/>
    </row>
    <row r="826" ht="25.15" customHeight="true" x14ac:dyDescent="0.2">
      <c r="C826" s="461"/>
      <c r="D826" s="461"/>
      <c r="E826" s="461"/>
      <c r="F826" s="461"/>
      <c r="G826" s="461"/>
      <c r="H826" s="461"/>
      <c r="I826" s="461"/>
      <c r="J826" s="461"/>
      <c r="K826" s="461"/>
      <c r="L826" s="461"/>
      <c r="M826" s="461"/>
      <c r="N826" s="461"/>
      <c r="O826" s="461"/>
      <c r="P826" s="461"/>
      <c r="Q826" s="461"/>
    </row>
    <row r="827" ht="25.15" customHeight="true" x14ac:dyDescent="0.2">
      <c r="C827" s="461"/>
      <c r="D827" s="461"/>
      <c r="E827" s="461"/>
      <c r="F827" s="461"/>
      <c r="G827" s="461"/>
      <c r="H827" s="461"/>
      <c r="I827" s="461"/>
      <c r="J827" s="461"/>
      <c r="K827" s="461"/>
      <c r="L827" s="461"/>
      <c r="M827" s="461"/>
      <c r="N827" s="461"/>
      <c r="O827" s="461"/>
      <c r="P827" s="461"/>
      <c r="Q827" s="461"/>
    </row>
    <row r="828" ht="25.15" customHeight="true" x14ac:dyDescent="0.2">
      <c r="C828" s="461"/>
      <c r="D828" s="461"/>
      <c r="E828" s="461"/>
      <c r="F828" s="461"/>
      <c r="G828" s="461"/>
      <c r="H828" s="461"/>
      <c r="I828" s="461"/>
      <c r="J828" s="461"/>
      <c r="K828" s="461"/>
      <c r="L828" s="461"/>
      <c r="M828" s="461"/>
      <c r="N828" s="461"/>
      <c r="O828" s="461"/>
      <c r="P828" s="461"/>
      <c r="Q828" s="461"/>
    </row>
    <row r="829" ht="25.15" customHeight="true" x14ac:dyDescent="0.2">
      <c r="C829" s="461"/>
      <c r="D829" s="461"/>
      <c r="E829" s="461"/>
      <c r="F829" s="461"/>
      <c r="G829" s="461"/>
      <c r="H829" s="461"/>
      <c r="I829" s="461"/>
      <c r="J829" s="461"/>
      <c r="K829" s="461"/>
      <c r="L829" s="461"/>
      <c r="M829" s="461"/>
      <c r="N829" s="461"/>
      <c r="O829" s="461"/>
      <c r="P829" s="461"/>
      <c r="Q829" s="461"/>
    </row>
    <row r="830" ht="25.15" customHeight="true" x14ac:dyDescent="0.2">
      <c r="C830" s="461"/>
      <c r="D830" s="461"/>
      <c r="E830" s="461"/>
      <c r="F830" s="461"/>
      <c r="G830" s="461"/>
      <c r="H830" s="461"/>
      <c r="I830" s="461"/>
      <c r="J830" s="461"/>
      <c r="K830" s="461"/>
      <c r="L830" s="461"/>
      <c r="M830" s="461"/>
      <c r="N830" s="461"/>
      <c r="O830" s="461"/>
      <c r="P830" s="461"/>
      <c r="Q830" s="461"/>
    </row>
    <row r="831" ht="25.15" customHeight="true" x14ac:dyDescent="0.2">
      <c r="C831" s="461"/>
      <c r="D831" s="461"/>
      <c r="E831" s="461"/>
      <c r="F831" s="461"/>
      <c r="G831" s="461"/>
      <c r="H831" s="461"/>
      <c r="I831" s="461"/>
      <c r="J831" s="461"/>
      <c r="K831" s="461"/>
      <c r="L831" s="461"/>
      <c r="M831" s="461"/>
      <c r="N831" s="461"/>
      <c r="O831" s="461"/>
      <c r="P831" s="461"/>
      <c r="Q831" s="461"/>
    </row>
    <row r="832" ht="25.15" customHeight="true" x14ac:dyDescent="0.2">
      <c r="C832" s="461"/>
      <c r="D832" s="461"/>
      <c r="E832" s="461"/>
      <c r="F832" s="461"/>
      <c r="G832" s="461"/>
      <c r="H832" s="461"/>
      <c r="I832" s="461"/>
      <c r="J832" s="461"/>
      <c r="K832" s="461"/>
      <c r="L832" s="461"/>
      <c r="M832" s="461"/>
      <c r="N832" s="461"/>
      <c r="O832" s="461"/>
      <c r="P832" s="461"/>
      <c r="Q832" s="461"/>
    </row>
    <row r="833" ht="25.15" customHeight="true" x14ac:dyDescent="0.2">
      <c r="C833" s="461"/>
      <c r="D833" s="461"/>
      <c r="E833" s="461"/>
      <c r="F833" s="461"/>
      <c r="G833" s="461"/>
      <c r="H833" s="461"/>
      <c r="I833" s="461"/>
      <c r="J833" s="461"/>
      <c r="K833" s="461"/>
      <c r="L833" s="461"/>
      <c r="M833" s="461"/>
      <c r="N833" s="461"/>
      <c r="O833" s="461"/>
      <c r="P833" s="461"/>
      <c r="Q833" s="461"/>
    </row>
    <row r="834" ht="25.15" customHeight="true" x14ac:dyDescent="0.2">
      <c r="C834" s="461"/>
      <c r="D834" s="461"/>
      <c r="E834" s="461"/>
      <c r="F834" s="461"/>
      <c r="G834" s="461"/>
      <c r="H834" s="461"/>
      <c r="I834" s="461"/>
      <c r="J834" s="461"/>
      <c r="K834" s="461"/>
      <c r="L834" s="461"/>
      <c r="M834" s="461"/>
      <c r="N834" s="461"/>
      <c r="O834" s="461"/>
      <c r="P834" s="461"/>
      <c r="Q834" s="461"/>
    </row>
    <row r="835" ht="25.15" customHeight="true" x14ac:dyDescent="0.2">
      <c r="C835" s="461"/>
      <c r="D835" s="461"/>
      <c r="E835" s="461"/>
      <c r="F835" s="461"/>
      <c r="G835" s="461"/>
      <c r="H835" s="461"/>
      <c r="I835" s="461"/>
      <c r="J835" s="461"/>
      <c r="K835" s="461"/>
      <c r="L835" s="461"/>
      <c r="M835" s="461"/>
      <c r="N835" s="461"/>
      <c r="O835" s="461"/>
      <c r="P835" s="461"/>
      <c r="Q835" s="461"/>
    </row>
    <row r="836" ht="25.15" customHeight="true" x14ac:dyDescent="0.2">
      <c r="C836" s="461"/>
      <c r="D836" s="461"/>
      <c r="E836" s="461"/>
      <c r="F836" s="461"/>
      <c r="G836" s="461"/>
      <c r="H836" s="461"/>
      <c r="I836" s="461"/>
      <c r="J836" s="461"/>
      <c r="K836" s="461"/>
      <c r="L836" s="461"/>
      <c r="M836" s="461"/>
      <c r="N836" s="461"/>
      <c r="O836" s="461"/>
      <c r="P836" s="461"/>
      <c r="Q836" s="461"/>
    </row>
    <row r="837" ht="25.15" customHeight="true" x14ac:dyDescent="0.2">
      <c r="C837" s="461"/>
      <c r="D837" s="461"/>
      <c r="E837" s="461"/>
      <c r="F837" s="461"/>
      <c r="G837" s="461"/>
      <c r="H837" s="461"/>
      <c r="I837" s="461"/>
      <c r="J837" s="461"/>
      <c r="K837" s="461"/>
      <c r="L837" s="461"/>
      <c r="M837" s="461"/>
      <c r="N837" s="461"/>
      <c r="O837" s="461"/>
      <c r="P837" s="461"/>
      <c r="Q837" s="461"/>
    </row>
    <row r="838" ht="25.15" customHeight="true" x14ac:dyDescent="0.2">
      <c r="C838" s="461"/>
      <c r="D838" s="461"/>
      <c r="E838" s="461"/>
      <c r="F838" s="461"/>
      <c r="G838" s="461"/>
      <c r="H838" s="461"/>
      <c r="I838" s="461"/>
      <c r="J838" s="461"/>
      <c r="K838" s="461"/>
      <c r="L838" s="461"/>
      <c r="M838" s="461"/>
      <c r="N838" s="461"/>
      <c r="O838" s="461"/>
      <c r="P838" s="461"/>
      <c r="Q838" s="461"/>
    </row>
    <row r="839" ht="25.15" customHeight="true" x14ac:dyDescent="0.2">
      <c r="C839" s="461"/>
      <c r="D839" s="461"/>
      <c r="E839" s="461"/>
      <c r="F839" s="461"/>
      <c r="G839" s="461"/>
      <c r="H839" s="461"/>
      <c r="I839" s="461"/>
      <c r="J839" s="461"/>
      <c r="K839" s="461"/>
      <c r="L839" s="461"/>
      <c r="M839" s="461"/>
      <c r="N839" s="461"/>
      <c r="O839" s="461"/>
      <c r="P839" s="461"/>
      <c r="Q839" s="461"/>
    </row>
    <row r="840" ht="25.15" customHeight="true" x14ac:dyDescent="0.2">
      <c r="C840" s="461"/>
      <c r="D840" s="461"/>
      <c r="E840" s="461"/>
      <c r="F840" s="461"/>
      <c r="G840" s="461"/>
      <c r="H840" s="461"/>
      <c r="I840" s="461"/>
      <c r="J840" s="461"/>
      <c r="K840" s="461"/>
      <c r="L840" s="461"/>
      <c r="M840" s="461"/>
      <c r="N840" s="461"/>
      <c r="O840" s="461"/>
      <c r="P840" s="461"/>
      <c r="Q840" s="461"/>
    </row>
    <row r="841" ht="25.15" customHeight="true" x14ac:dyDescent="0.2">
      <c r="C841" s="461"/>
      <c r="D841" s="461"/>
      <c r="E841" s="461"/>
      <c r="F841" s="461"/>
      <c r="G841" s="461"/>
      <c r="H841" s="461"/>
      <c r="I841" s="461"/>
      <c r="J841" s="461"/>
      <c r="K841" s="461"/>
      <c r="L841" s="461"/>
      <c r="M841" s="461"/>
      <c r="N841" s="461"/>
      <c r="O841" s="461"/>
      <c r="P841" s="461"/>
      <c r="Q841" s="461"/>
    </row>
    <row r="842" ht="25.15" customHeight="true" x14ac:dyDescent="0.2">
      <c r="C842" s="461"/>
      <c r="D842" s="461"/>
      <c r="E842" s="461"/>
      <c r="F842" s="461"/>
      <c r="G842" s="461"/>
      <c r="H842" s="461"/>
      <c r="I842" s="461"/>
      <c r="J842" s="461"/>
      <c r="K842" s="461"/>
      <c r="L842" s="461"/>
      <c r="M842" s="461"/>
      <c r="N842" s="461"/>
      <c r="O842" s="461"/>
      <c r="P842" s="461"/>
      <c r="Q842" s="461"/>
    </row>
    <row r="843" ht="25.15" customHeight="true" x14ac:dyDescent="0.2">
      <c r="C843" s="461"/>
      <c r="D843" s="461"/>
      <c r="E843" s="461"/>
      <c r="F843" s="461"/>
      <c r="G843" s="461"/>
      <c r="H843" s="461"/>
      <c r="I843" s="461"/>
      <c r="J843" s="461"/>
      <c r="K843" s="461"/>
      <c r="L843" s="461"/>
      <c r="M843" s="461"/>
      <c r="N843" s="461"/>
      <c r="O843" s="461"/>
      <c r="P843" s="461"/>
      <c r="Q843" s="461"/>
    </row>
    <row r="844" ht="25.15" customHeight="true" x14ac:dyDescent="0.2">
      <c r="C844" s="461"/>
      <c r="D844" s="461"/>
      <c r="E844" s="461"/>
      <c r="F844" s="461"/>
      <c r="G844" s="461"/>
      <c r="H844" s="461"/>
      <c r="I844" s="461"/>
      <c r="J844" s="461"/>
      <c r="K844" s="461"/>
      <c r="L844" s="461"/>
      <c r="M844" s="461"/>
      <c r="N844" s="461"/>
      <c r="O844" s="461"/>
      <c r="P844" s="461"/>
      <c r="Q844" s="461"/>
    </row>
    <row r="845" ht="25.15" customHeight="true" x14ac:dyDescent="0.2">
      <c r="C845" s="461"/>
      <c r="D845" s="461"/>
      <c r="E845" s="461"/>
      <c r="F845" s="461"/>
      <c r="G845" s="461"/>
      <c r="H845" s="461"/>
      <c r="I845" s="461"/>
      <c r="J845" s="461"/>
      <c r="K845" s="461"/>
      <c r="L845" s="461"/>
      <c r="M845" s="461"/>
      <c r="N845" s="461"/>
      <c r="O845" s="461"/>
      <c r="P845" s="461"/>
      <c r="Q845" s="461"/>
    </row>
    <row r="846" ht="25.15" customHeight="true" x14ac:dyDescent="0.2">
      <c r="C846" s="461"/>
      <c r="D846" s="461"/>
      <c r="E846" s="461"/>
      <c r="F846" s="461"/>
      <c r="G846" s="461"/>
      <c r="H846" s="461"/>
      <c r="I846" s="461"/>
      <c r="J846" s="461"/>
      <c r="K846" s="461"/>
      <c r="L846" s="461"/>
      <c r="M846" s="461"/>
      <c r="N846" s="461"/>
      <c r="O846" s="461"/>
      <c r="P846" s="461"/>
      <c r="Q846" s="461"/>
    </row>
    <row r="847" ht="25.15" customHeight="true" x14ac:dyDescent="0.2">
      <c r="C847" s="461"/>
      <c r="D847" s="461"/>
      <c r="E847" s="461"/>
      <c r="F847" s="461"/>
      <c r="G847" s="461"/>
      <c r="H847" s="461"/>
      <c r="I847" s="461"/>
      <c r="J847" s="461"/>
      <c r="K847" s="461"/>
      <c r="L847" s="461"/>
      <c r="M847" s="461"/>
      <c r="N847" s="461"/>
      <c r="O847" s="461"/>
      <c r="P847" s="461"/>
      <c r="Q847" s="461"/>
    </row>
    <row r="848" ht="25.15" customHeight="true" x14ac:dyDescent="0.2">
      <c r="C848" s="461"/>
      <c r="D848" s="461"/>
      <c r="E848" s="461"/>
      <c r="F848" s="461"/>
      <c r="G848" s="461"/>
      <c r="H848" s="461"/>
      <c r="I848" s="461"/>
      <c r="J848" s="461"/>
      <c r="K848" s="461"/>
      <c r="L848" s="461"/>
      <c r="M848" s="461"/>
      <c r="N848" s="461"/>
      <c r="O848" s="461"/>
      <c r="P848" s="461"/>
      <c r="Q848" s="461"/>
    </row>
    <row r="849" ht="25.15" customHeight="true" x14ac:dyDescent="0.2">
      <c r="C849" s="461"/>
      <c r="D849" s="461"/>
      <c r="E849" s="461"/>
      <c r="F849" s="461"/>
      <c r="G849" s="461"/>
      <c r="H849" s="461"/>
      <c r="I849" s="461"/>
      <c r="J849" s="461"/>
      <c r="K849" s="461"/>
      <c r="L849" s="461"/>
      <c r="M849" s="461"/>
      <c r="N849" s="461"/>
      <c r="O849" s="461"/>
      <c r="P849" s="461"/>
      <c r="Q849" s="461"/>
    </row>
    <row r="850" ht="25.15" customHeight="true" x14ac:dyDescent="0.2">
      <c r="C850" s="461"/>
      <c r="D850" s="461"/>
      <c r="E850" s="461"/>
      <c r="F850" s="461"/>
      <c r="G850" s="461"/>
      <c r="H850" s="461"/>
      <c r="I850" s="461"/>
      <c r="J850" s="461"/>
      <c r="K850" s="461"/>
      <c r="L850" s="461"/>
      <c r="M850" s="461"/>
      <c r="N850" s="461"/>
      <c r="O850" s="461"/>
      <c r="P850" s="461"/>
      <c r="Q850" s="461"/>
    </row>
    <row r="851" ht="25.15" customHeight="true" x14ac:dyDescent="0.2">
      <c r="C851" s="461"/>
      <c r="D851" s="461"/>
      <c r="E851" s="461"/>
      <c r="F851" s="461"/>
      <c r="G851" s="461"/>
      <c r="H851" s="461"/>
      <c r="I851" s="461"/>
      <c r="J851" s="461"/>
      <c r="K851" s="461"/>
      <c r="L851" s="461"/>
      <c r="M851" s="461"/>
      <c r="N851" s="461"/>
      <c r="O851" s="461"/>
      <c r="P851" s="461"/>
      <c r="Q851" s="461"/>
    </row>
    <row r="852" ht="25.15" customHeight="true" x14ac:dyDescent="0.2">
      <c r="C852" s="461"/>
      <c r="D852" s="461"/>
      <c r="E852" s="461"/>
      <c r="F852" s="461"/>
      <c r="G852" s="461"/>
      <c r="H852" s="461"/>
      <c r="I852" s="461"/>
      <c r="J852" s="461"/>
      <c r="K852" s="461"/>
      <c r="L852" s="461"/>
      <c r="M852" s="461"/>
      <c r="N852" s="461"/>
      <c r="O852" s="461"/>
      <c r="P852" s="461"/>
      <c r="Q852" s="461"/>
    </row>
    <row r="853" ht="25.15" customHeight="true" x14ac:dyDescent="0.2">
      <c r="C853" s="461"/>
      <c r="D853" s="461"/>
      <c r="E853" s="461"/>
      <c r="F853" s="461"/>
      <c r="G853" s="461"/>
      <c r="H853" s="461"/>
      <c r="I853" s="461"/>
      <c r="J853" s="461"/>
      <c r="K853" s="461"/>
      <c r="L853" s="461"/>
      <c r="M853" s="461"/>
      <c r="N853" s="461"/>
      <c r="O853" s="461"/>
      <c r="P853" s="461"/>
      <c r="Q853" s="461"/>
    </row>
    <row r="854" ht="25.15" customHeight="true" x14ac:dyDescent="0.2">
      <c r="C854" s="461"/>
      <c r="D854" s="461"/>
      <c r="E854" s="461"/>
      <c r="F854" s="461"/>
      <c r="G854" s="461"/>
      <c r="H854" s="461"/>
      <c r="I854" s="461"/>
      <c r="J854" s="461"/>
      <c r="K854" s="461"/>
      <c r="L854" s="461"/>
      <c r="M854" s="461"/>
      <c r="N854" s="461"/>
      <c r="O854" s="461"/>
      <c r="P854" s="461"/>
      <c r="Q854" s="461"/>
    </row>
    <row r="855" ht="25.15" customHeight="true" x14ac:dyDescent="0.2">
      <c r="C855" s="461"/>
      <c r="D855" s="461"/>
      <c r="E855" s="461"/>
      <c r="F855" s="461"/>
      <c r="G855" s="461"/>
      <c r="H855" s="461"/>
      <c r="I855" s="461"/>
      <c r="J855" s="461"/>
      <c r="K855" s="461"/>
      <c r="L855" s="461"/>
      <c r="M855" s="461"/>
      <c r="N855" s="461"/>
      <c r="O855" s="461"/>
      <c r="P855" s="461"/>
      <c r="Q855" s="461"/>
    </row>
    <row r="856" ht="25.15" customHeight="true" x14ac:dyDescent="0.2">
      <c r="C856" s="461"/>
      <c r="D856" s="461"/>
      <c r="E856" s="461"/>
      <c r="F856" s="461"/>
      <c r="G856" s="461"/>
      <c r="H856" s="461"/>
      <c r="I856" s="461"/>
      <c r="J856" s="461"/>
      <c r="K856" s="461"/>
      <c r="L856" s="461"/>
      <c r="M856" s="461"/>
      <c r="N856" s="461"/>
      <c r="O856" s="461"/>
      <c r="P856" s="461"/>
      <c r="Q856" s="461"/>
    </row>
    <row r="857" ht="25.15" customHeight="true" x14ac:dyDescent="0.2">
      <c r="C857" s="461"/>
      <c r="D857" s="461"/>
      <c r="E857" s="461"/>
      <c r="F857" s="461"/>
      <c r="G857" s="461"/>
      <c r="H857" s="461"/>
      <c r="I857" s="461"/>
      <c r="J857" s="461"/>
      <c r="K857" s="461"/>
      <c r="L857" s="461"/>
      <c r="M857" s="461"/>
      <c r="N857" s="461"/>
      <c r="O857" s="461"/>
      <c r="P857" s="461"/>
      <c r="Q857" s="461"/>
    </row>
    <row r="858" ht="25.15" customHeight="true" x14ac:dyDescent="0.2">
      <c r="C858" s="461"/>
      <c r="D858" s="461"/>
      <c r="E858" s="461"/>
      <c r="F858" s="461"/>
      <c r="G858" s="461"/>
      <c r="H858" s="461"/>
      <c r="I858" s="461"/>
      <c r="J858" s="461"/>
      <c r="K858" s="461"/>
      <c r="L858" s="461"/>
      <c r="M858" s="461"/>
      <c r="N858" s="461"/>
      <c r="O858" s="461"/>
      <c r="P858" s="461"/>
      <c r="Q858" s="461"/>
    </row>
    <row r="859" ht="25.15" customHeight="true" x14ac:dyDescent="0.2">
      <c r="C859" s="461"/>
      <c r="D859" s="461"/>
      <c r="E859" s="461"/>
      <c r="F859" s="461"/>
      <c r="G859" s="461"/>
      <c r="H859" s="461"/>
      <c r="I859" s="461"/>
      <c r="J859" s="461"/>
      <c r="K859" s="461"/>
      <c r="L859" s="461"/>
      <c r="M859" s="461"/>
      <c r="N859" s="461"/>
      <c r="O859" s="461"/>
      <c r="P859" s="461"/>
      <c r="Q859" s="461"/>
    </row>
    <row r="860" ht="25.15" customHeight="true" x14ac:dyDescent="0.2">
      <c r="C860" s="461"/>
      <c r="D860" s="461"/>
      <c r="E860" s="461"/>
      <c r="F860" s="461"/>
      <c r="G860" s="461"/>
      <c r="H860" s="461"/>
      <c r="I860" s="461"/>
      <c r="J860" s="461"/>
      <c r="K860" s="461"/>
      <c r="L860" s="461"/>
      <c r="M860" s="461"/>
      <c r="N860" s="461"/>
      <c r="O860" s="461"/>
      <c r="P860" s="461"/>
      <c r="Q860" s="461"/>
    </row>
    <row r="861" ht="25.15" customHeight="true" x14ac:dyDescent="0.2">
      <c r="C861" s="461"/>
      <c r="D861" s="461"/>
      <c r="E861" s="461"/>
      <c r="F861" s="461"/>
      <c r="G861" s="461"/>
      <c r="H861" s="461"/>
      <c r="I861" s="461"/>
      <c r="J861" s="461"/>
      <c r="K861" s="461"/>
      <c r="L861" s="461"/>
      <c r="M861" s="461"/>
      <c r="N861" s="461"/>
      <c r="O861" s="461"/>
      <c r="P861" s="461"/>
      <c r="Q861" s="461"/>
    </row>
    <row r="862" ht="25.15" customHeight="true" x14ac:dyDescent="0.2">
      <c r="C862" s="461"/>
      <c r="D862" s="461"/>
      <c r="E862" s="461"/>
      <c r="F862" s="461"/>
      <c r="G862" s="461"/>
      <c r="H862" s="461"/>
      <c r="I862" s="461"/>
      <c r="J862" s="461"/>
      <c r="K862" s="461"/>
      <c r="L862" s="461"/>
      <c r="M862" s="461"/>
      <c r="N862" s="461"/>
      <c r="O862" s="461"/>
      <c r="P862" s="461"/>
      <c r="Q862" s="461"/>
    </row>
    <row r="863" ht="25.15" customHeight="true" x14ac:dyDescent="0.2">
      <c r="C863" s="461"/>
      <c r="D863" s="461"/>
      <c r="E863" s="461"/>
      <c r="F863" s="461"/>
      <c r="G863" s="461"/>
      <c r="H863" s="461"/>
      <c r="I863" s="461"/>
      <c r="J863" s="461"/>
      <c r="K863" s="461"/>
      <c r="L863" s="461"/>
      <c r="M863" s="461"/>
      <c r="N863" s="461"/>
      <c r="O863" s="461"/>
      <c r="P863" s="461"/>
      <c r="Q863" s="461"/>
    </row>
    <row r="864" ht="25.15" customHeight="true" x14ac:dyDescent="0.2">
      <c r="C864" s="461"/>
      <c r="D864" s="461"/>
      <c r="E864" s="461"/>
      <c r="F864" s="461"/>
      <c r="G864" s="461"/>
      <c r="H864" s="461"/>
      <c r="I864" s="461"/>
      <c r="J864" s="461"/>
      <c r="K864" s="461"/>
      <c r="L864" s="461"/>
      <c r="M864" s="461"/>
      <c r="N864" s="461"/>
      <c r="O864" s="461"/>
      <c r="P864" s="461"/>
      <c r="Q864" s="461"/>
    </row>
    <row r="865" ht="25.15" customHeight="true" x14ac:dyDescent="0.2">
      <c r="C865" s="461"/>
      <c r="D865" s="461"/>
      <c r="E865" s="461"/>
      <c r="F865" s="461"/>
      <c r="G865" s="461"/>
      <c r="H865" s="461"/>
      <c r="I865" s="461"/>
      <c r="J865" s="461"/>
      <c r="K865" s="461"/>
      <c r="L865" s="461"/>
      <c r="M865" s="461"/>
      <c r="N865" s="461"/>
      <c r="O865" s="461"/>
      <c r="P865" s="461"/>
      <c r="Q865" s="461"/>
    </row>
    <row r="866" ht="25.15" customHeight="true" x14ac:dyDescent="0.2">
      <c r="C866" s="461"/>
      <c r="D866" s="461"/>
      <c r="E866" s="461"/>
      <c r="F866" s="461"/>
      <c r="G866" s="461"/>
      <c r="H866" s="461"/>
      <c r="I866" s="461"/>
      <c r="J866" s="461"/>
      <c r="K866" s="461"/>
      <c r="L866" s="461"/>
      <c r="M866" s="461"/>
      <c r="N866" s="461"/>
      <c r="O866" s="461"/>
      <c r="P866" s="461"/>
      <c r="Q866" s="461"/>
    </row>
    <row r="867" ht="25.15" customHeight="true" x14ac:dyDescent="0.2">
      <c r="C867" s="461"/>
      <c r="D867" s="461"/>
      <c r="E867" s="461"/>
      <c r="F867" s="461"/>
      <c r="G867" s="461"/>
      <c r="H867" s="461"/>
      <c r="I867" s="461"/>
      <c r="J867" s="461"/>
      <c r="K867" s="461"/>
      <c r="L867" s="461"/>
      <c r="M867" s="461"/>
      <c r="N867" s="461"/>
      <c r="O867" s="461"/>
      <c r="P867" s="461"/>
      <c r="Q867" s="461"/>
    </row>
    <row r="868" ht="25.15" customHeight="true" x14ac:dyDescent="0.2">
      <c r="C868" s="461"/>
      <c r="D868" s="461"/>
      <c r="E868" s="461"/>
      <c r="F868" s="461"/>
      <c r="G868" s="461"/>
      <c r="H868" s="461"/>
      <c r="I868" s="461"/>
      <c r="J868" s="461"/>
      <c r="K868" s="461"/>
      <c r="L868" s="461"/>
      <c r="M868" s="461"/>
      <c r="N868" s="461"/>
      <c r="O868" s="461"/>
      <c r="P868" s="461"/>
      <c r="Q868" s="461"/>
    </row>
    <row r="869" ht="25.15" customHeight="true" x14ac:dyDescent="0.2">
      <c r="C869" s="461"/>
      <c r="D869" s="461"/>
      <c r="E869" s="461"/>
      <c r="F869" s="461"/>
      <c r="G869" s="461"/>
      <c r="H869" s="461"/>
      <c r="I869" s="461"/>
      <c r="J869" s="461"/>
      <c r="K869" s="461"/>
      <c r="L869" s="461"/>
      <c r="M869" s="461"/>
      <c r="N869" s="461"/>
      <c r="O869" s="461"/>
      <c r="P869" s="461"/>
      <c r="Q869" s="461"/>
    </row>
    <row r="870" ht="25.15" customHeight="true" x14ac:dyDescent="0.2">
      <c r="C870" s="461"/>
      <c r="D870" s="461"/>
      <c r="E870" s="461"/>
      <c r="F870" s="461"/>
      <c r="G870" s="461"/>
      <c r="H870" s="461"/>
      <c r="I870" s="461"/>
      <c r="J870" s="461"/>
      <c r="K870" s="461"/>
      <c r="L870" s="461"/>
      <c r="M870" s="461"/>
      <c r="N870" s="461"/>
      <c r="O870" s="461"/>
      <c r="P870" s="461"/>
      <c r="Q870" s="461"/>
    </row>
    <row r="871" ht="25.15" customHeight="true" x14ac:dyDescent="0.2">
      <c r="C871" s="461"/>
      <c r="D871" s="461"/>
      <c r="E871" s="461"/>
      <c r="F871" s="461"/>
      <c r="G871" s="461"/>
      <c r="H871" s="461"/>
      <c r="I871" s="461"/>
      <c r="J871" s="461"/>
      <c r="K871" s="461"/>
      <c r="L871" s="461"/>
      <c r="M871" s="461"/>
      <c r="N871" s="461"/>
      <c r="O871" s="461"/>
      <c r="P871" s="461"/>
      <c r="Q871" s="461"/>
    </row>
    <row r="872" ht="25.15" customHeight="true" x14ac:dyDescent="0.2">
      <c r="C872" s="461"/>
      <c r="D872" s="461"/>
      <c r="E872" s="461"/>
      <c r="F872" s="461"/>
      <c r="G872" s="461"/>
      <c r="H872" s="461"/>
      <c r="I872" s="461"/>
      <c r="J872" s="461"/>
      <c r="K872" s="461"/>
      <c r="L872" s="461"/>
      <c r="M872" s="461"/>
      <c r="N872" s="461"/>
      <c r="O872" s="461"/>
      <c r="P872" s="461"/>
      <c r="Q872" s="461"/>
    </row>
    <row r="873" ht="25.15" customHeight="true" x14ac:dyDescent="0.2">
      <c r="C873" s="461"/>
      <c r="D873" s="461"/>
      <c r="E873" s="461"/>
      <c r="F873" s="461"/>
      <c r="G873" s="461"/>
      <c r="H873" s="461"/>
      <c r="I873" s="461"/>
      <c r="J873" s="461"/>
      <c r="K873" s="461"/>
      <c r="L873" s="461"/>
      <c r="M873" s="461"/>
      <c r="N873" s="461"/>
      <c r="O873" s="461"/>
      <c r="P873" s="461"/>
      <c r="Q873" s="461"/>
    </row>
    <row r="874" ht="25.15" customHeight="true" x14ac:dyDescent="0.2">
      <c r="C874" s="461"/>
      <c r="D874" s="461"/>
      <c r="E874" s="461"/>
      <c r="F874" s="461"/>
      <c r="G874" s="461"/>
      <c r="H874" s="461"/>
      <c r="I874" s="461"/>
      <c r="J874" s="461"/>
      <c r="K874" s="461"/>
      <c r="L874" s="461"/>
      <c r="M874" s="461"/>
      <c r="N874" s="461"/>
      <c r="O874" s="461"/>
      <c r="P874" s="461"/>
      <c r="Q874" s="461"/>
    </row>
    <row r="875" ht="25.15" customHeight="true" x14ac:dyDescent="0.2">
      <c r="C875" s="461"/>
      <c r="D875" s="461"/>
      <c r="E875" s="461"/>
      <c r="F875" s="461"/>
      <c r="G875" s="461"/>
      <c r="H875" s="461"/>
      <c r="I875" s="461"/>
      <c r="J875" s="461"/>
      <c r="K875" s="461"/>
      <c r="L875" s="461"/>
      <c r="M875" s="461"/>
      <c r="N875" s="461"/>
      <c r="O875" s="461"/>
      <c r="P875" s="461"/>
      <c r="Q875" s="461"/>
    </row>
    <row r="876" ht="25.15" customHeight="true" x14ac:dyDescent="0.2">
      <c r="C876" s="461"/>
      <c r="D876" s="461"/>
      <c r="E876" s="461"/>
      <c r="F876" s="461"/>
      <c r="G876" s="461"/>
      <c r="H876" s="461"/>
      <c r="I876" s="461"/>
      <c r="J876" s="461"/>
      <c r="K876" s="461"/>
      <c r="L876" s="461"/>
      <c r="M876" s="461"/>
      <c r="N876" s="461"/>
      <c r="O876" s="461"/>
      <c r="P876" s="461"/>
      <c r="Q876" s="461"/>
    </row>
    <row r="877" ht="25.15" customHeight="true" x14ac:dyDescent="0.2">
      <c r="C877" s="461"/>
      <c r="D877" s="461"/>
      <c r="E877" s="461"/>
      <c r="F877" s="461"/>
      <c r="G877" s="461"/>
      <c r="H877" s="461"/>
      <c r="I877" s="461"/>
      <c r="J877" s="461"/>
      <c r="K877" s="461"/>
      <c r="L877" s="461"/>
      <c r="M877" s="461"/>
      <c r="N877" s="461"/>
      <c r="O877" s="461"/>
      <c r="P877" s="461"/>
      <c r="Q877" s="461"/>
    </row>
    <row r="878" ht="25.15" customHeight="true" x14ac:dyDescent="0.2">
      <c r="C878" s="461"/>
      <c r="D878" s="461"/>
      <c r="E878" s="461"/>
      <c r="F878" s="461"/>
      <c r="G878" s="461"/>
      <c r="H878" s="461"/>
      <c r="I878" s="461"/>
      <c r="J878" s="461"/>
      <c r="K878" s="461"/>
      <c r="L878" s="461"/>
      <c r="M878" s="461"/>
      <c r="N878" s="461"/>
      <c r="O878" s="461"/>
      <c r="P878" s="461"/>
      <c r="Q878" s="461"/>
    </row>
    <row r="879" ht="25.15" customHeight="true" x14ac:dyDescent="0.2">
      <c r="C879" s="461"/>
      <c r="D879" s="461"/>
      <c r="E879" s="461"/>
      <c r="F879" s="461"/>
      <c r="G879" s="461"/>
      <c r="H879" s="461"/>
      <c r="I879" s="461"/>
      <c r="J879" s="461"/>
      <c r="K879" s="461"/>
      <c r="L879" s="461"/>
      <c r="M879" s="461"/>
      <c r="N879" s="461"/>
      <c r="O879" s="461"/>
      <c r="P879" s="461"/>
      <c r="Q879" s="461"/>
    </row>
    <row r="880" ht="25.15" customHeight="true" x14ac:dyDescent="0.2">
      <c r="C880" s="461"/>
      <c r="D880" s="461"/>
      <c r="E880" s="461"/>
      <c r="F880" s="461"/>
      <c r="G880" s="461"/>
      <c r="H880" s="461"/>
      <c r="I880" s="461"/>
      <c r="J880" s="461"/>
      <c r="K880" s="461"/>
      <c r="L880" s="461"/>
      <c r="M880" s="461"/>
      <c r="N880" s="461"/>
      <c r="O880" s="461"/>
      <c r="P880" s="461"/>
      <c r="Q880" s="461"/>
    </row>
    <row r="881" ht="25.15" customHeight="true" x14ac:dyDescent="0.2">
      <c r="C881" s="461"/>
      <c r="D881" s="461"/>
      <c r="E881" s="461"/>
      <c r="F881" s="461"/>
      <c r="G881" s="461"/>
      <c r="H881" s="461"/>
      <c r="I881" s="461"/>
      <c r="J881" s="461"/>
      <c r="K881" s="461"/>
      <c r="L881" s="461"/>
      <c r="M881" s="461"/>
      <c r="N881" s="461"/>
      <c r="O881" s="461"/>
      <c r="P881" s="461"/>
      <c r="Q881" s="461"/>
    </row>
    <row r="882" ht="25.15" customHeight="true" x14ac:dyDescent="0.2">
      <c r="C882" s="461"/>
      <c r="D882" s="461"/>
      <c r="E882" s="461"/>
      <c r="F882" s="461"/>
      <c r="G882" s="461"/>
      <c r="H882" s="461"/>
      <c r="I882" s="461"/>
      <c r="J882" s="461"/>
      <c r="K882" s="461"/>
      <c r="L882" s="461"/>
      <c r="M882" s="461"/>
      <c r="N882" s="461"/>
      <c r="O882" s="461"/>
      <c r="P882" s="461"/>
      <c r="Q882" s="461"/>
    </row>
    <row r="883" ht="25.15" customHeight="true" x14ac:dyDescent="0.2">
      <c r="C883" s="461"/>
      <c r="D883" s="461"/>
      <c r="E883" s="461"/>
      <c r="F883" s="461"/>
      <c r="G883" s="461"/>
      <c r="H883" s="461"/>
      <c r="I883" s="461"/>
      <c r="J883" s="461"/>
      <c r="K883" s="461"/>
      <c r="L883" s="461"/>
      <c r="M883" s="461"/>
      <c r="N883" s="461"/>
      <c r="O883" s="461"/>
      <c r="P883" s="461"/>
      <c r="Q883" s="461"/>
    </row>
    <row r="884" ht="25.15" customHeight="true" x14ac:dyDescent="0.2">
      <c r="C884" s="461"/>
      <c r="D884" s="461"/>
      <c r="E884" s="461"/>
      <c r="F884" s="461"/>
      <c r="G884" s="461"/>
      <c r="H884" s="461"/>
      <c r="I884" s="461"/>
      <c r="J884" s="461"/>
      <c r="K884" s="461"/>
      <c r="L884" s="461"/>
      <c r="M884" s="461"/>
      <c r="N884" s="461"/>
      <c r="O884" s="461"/>
      <c r="P884" s="461"/>
      <c r="Q884" s="461"/>
    </row>
    <row r="885" ht="25.15" customHeight="true" x14ac:dyDescent="0.2">
      <c r="C885" s="461"/>
      <c r="D885" s="461"/>
      <c r="E885" s="461"/>
      <c r="F885" s="461"/>
      <c r="G885" s="461"/>
      <c r="H885" s="461"/>
      <c r="I885" s="461"/>
      <c r="J885" s="461"/>
      <c r="K885" s="461"/>
      <c r="L885" s="461"/>
      <c r="M885" s="461"/>
      <c r="N885" s="461"/>
      <c r="O885" s="461"/>
      <c r="P885" s="461"/>
      <c r="Q885" s="461"/>
    </row>
    <row r="886" ht="25.15" customHeight="true" x14ac:dyDescent="0.2">
      <c r="C886" s="461"/>
      <c r="D886" s="461"/>
      <c r="E886" s="461"/>
      <c r="F886" s="461"/>
      <c r="G886" s="461"/>
      <c r="H886" s="461"/>
      <c r="I886" s="461"/>
      <c r="J886" s="461"/>
      <c r="K886" s="461"/>
      <c r="L886" s="461"/>
      <c r="M886" s="461"/>
      <c r="N886" s="461"/>
      <c r="O886" s="461"/>
      <c r="P886" s="461"/>
      <c r="Q886" s="461"/>
    </row>
    <row r="887" ht="25.15" customHeight="true" x14ac:dyDescent="0.2">
      <c r="C887" s="461"/>
      <c r="D887" s="461"/>
      <c r="E887" s="461"/>
      <c r="F887" s="461"/>
      <c r="G887" s="461"/>
      <c r="H887" s="461"/>
      <c r="I887" s="461"/>
      <c r="J887" s="461"/>
      <c r="K887" s="461"/>
      <c r="L887" s="461"/>
      <c r="M887" s="461"/>
      <c r="N887" s="461"/>
      <c r="O887" s="461"/>
      <c r="P887" s="461"/>
      <c r="Q887" s="461"/>
    </row>
    <row r="888" ht="25.15" customHeight="true" x14ac:dyDescent="0.2">
      <c r="C888" s="461"/>
      <c r="D888" s="461"/>
      <c r="E888" s="461"/>
      <c r="F888" s="461"/>
      <c r="G888" s="461"/>
      <c r="H888" s="461"/>
      <c r="I888" s="461"/>
      <c r="J888" s="461"/>
      <c r="K888" s="461"/>
      <c r="L888" s="461"/>
      <c r="M888" s="461"/>
      <c r="N888" s="461"/>
      <c r="O888" s="461"/>
      <c r="P888" s="461"/>
      <c r="Q888" s="461"/>
    </row>
    <row r="889" ht="25.15" customHeight="true" x14ac:dyDescent="0.2">
      <c r="C889" s="461"/>
      <c r="D889" s="461"/>
      <c r="E889" s="461"/>
      <c r="F889" s="461"/>
      <c r="G889" s="461"/>
      <c r="H889" s="461"/>
      <c r="I889" s="461"/>
      <c r="J889" s="461"/>
      <c r="K889" s="461"/>
      <c r="L889" s="461"/>
      <c r="M889" s="461"/>
      <c r="N889" s="461"/>
      <c r="O889" s="461"/>
      <c r="P889" s="461"/>
      <c r="Q889" s="461"/>
    </row>
    <row r="890" ht="25.15" customHeight="true" x14ac:dyDescent="0.2">
      <c r="C890" s="461"/>
      <c r="D890" s="461"/>
      <c r="E890" s="461"/>
      <c r="F890" s="461"/>
      <c r="G890" s="461"/>
      <c r="H890" s="461"/>
      <c r="I890" s="461"/>
      <c r="J890" s="461"/>
      <c r="K890" s="461"/>
      <c r="L890" s="461"/>
      <c r="M890" s="461"/>
      <c r="N890" s="461"/>
      <c r="O890" s="461"/>
      <c r="P890" s="461"/>
      <c r="Q890" s="461"/>
    </row>
    <row r="891" ht="25.15" customHeight="true" x14ac:dyDescent="0.2">
      <c r="C891" s="461"/>
      <c r="D891" s="461"/>
      <c r="E891" s="461"/>
      <c r="F891" s="461"/>
      <c r="G891" s="461"/>
      <c r="H891" s="461"/>
      <c r="I891" s="461"/>
      <c r="J891" s="461"/>
      <c r="K891" s="461"/>
      <c r="L891" s="461"/>
      <c r="M891" s="461"/>
      <c r="N891" s="461"/>
      <c r="O891" s="461"/>
      <c r="P891" s="461"/>
      <c r="Q891" s="461"/>
    </row>
    <row r="892" ht="25.15" customHeight="true" x14ac:dyDescent="0.2">
      <c r="C892" s="461"/>
      <c r="D892" s="461"/>
      <c r="E892" s="461"/>
      <c r="F892" s="461"/>
      <c r="G892" s="461"/>
      <c r="H892" s="461"/>
      <c r="I892" s="461"/>
      <c r="J892" s="461"/>
      <c r="K892" s="461"/>
      <c r="L892" s="461"/>
      <c r="M892" s="461"/>
      <c r="N892" s="461"/>
      <c r="O892" s="461"/>
      <c r="P892" s="461"/>
      <c r="Q892" s="461"/>
    </row>
    <row r="893" ht="25.15" customHeight="true" x14ac:dyDescent="0.2">
      <c r="C893" s="461"/>
      <c r="D893" s="461"/>
      <c r="E893" s="461"/>
      <c r="F893" s="461"/>
      <c r="G893" s="461"/>
      <c r="H893" s="461"/>
      <c r="I893" s="461"/>
      <c r="J893" s="461"/>
      <c r="K893" s="461"/>
      <c r="L893" s="461"/>
      <c r="M893" s="461"/>
      <c r="N893" s="461"/>
      <c r="O893" s="461"/>
      <c r="P893" s="461"/>
      <c r="Q893" s="461"/>
    </row>
    <row r="894" ht="25.15" customHeight="true" x14ac:dyDescent="0.2">
      <c r="C894" s="461"/>
      <c r="D894" s="461"/>
      <c r="E894" s="461"/>
      <c r="F894" s="461"/>
      <c r="G894" s="461"/>
      <c r="H894" s="461"/>
      <c r="I894" s="461"/>
      <c r="J894" s="461"/>
      <c r="K894" s="461"/>
      <c r="L894" s="461"/>
      <c r="M894" s="461"/>
      <c r="N894" s="461"/>
      <c r="O894" s="461"/>
      <c r="P894" s="461"/>
      <c r="Q894" s="461"/>
    </row>
    <row r="895" ht="25.15" customHeight="true" x14ac:dyDescent="0.2">
      <c r="C895" s="461"/>
      <c r="D895" s="461"/>
      <c r="E895" s="461"/>
      <c r="F895" s="461"/>
      <c r="G895" s="461"/>
      <c r="H895" s="461"/>
      <c r="I895" s="461"/>
      <c r="J895" s="461"/>
      <c r="K895" s="461"/>
      <c r="L895" s="461"/>
      <c r="M895" s="461"/>
      <c r="N895" s="461"/>
      <c r="O895" s="461"/>
      <c r="P895" s="461"/>
      <c r="Q895" s="461"/>
    </row>
    <row r="896" ht="25.15" customHeight="true" x14ac:dyDescent="0.2">
      <c r="C896" s="461"/>
      <c r="D896" s="461"/>
      <c r="E896" s="461"/>
      <c r="F896" s="461"/>
      <c r="G896" s="461"/>
      <c r="H896" s="461"/>
      <c r="I896" s="461"/>
      <c r="J896" s="461"/>
      <c r="K896" s="461"/>
      <c r="L896" s="461"/>
      <c r="M896" s="461"/>
      <c r="N896" s="461"/>
      <c r="O896" s="461"/>
      <c r="P896" s="461"/>
      <c r="Q896" s="461"/>
    </row>
    <row r="897" ht="25.15" customHeight="true" x14ac:dyDescent="0.2">
      <c r="C897" s="461"/>
      <c r="D897" s="461"/>
      <c r="E897" s="461"/>
      <c r="F897" s="461"/>
      <c r="G897" s="461"/>
      <c r="H897" s="461"/>
      <c r="I897" s="461"/>
      <c r="J897" s="461"/>
      <c r="K897" s="461"/>
      <c r="L897" s="461"/>
      <c r="M897" s="461"/>
      <c r="N897" s="461"/>
      <c r="O897" s="461"/>
      <c r="P897" s="461"/>
      <c r="Q897" s="461"/>
    </row>
    <row r="898" ht="25.15" customHeight="true" x14ac:dyDescent="0.2">
      <c r="C898" s="461"/>
      <c r="D898" s="461"/>
      <c r="E898" s="461"/>
      <c r="F898" s="461"/>
      <c r="G898" s="461"/>
      <c r="H898" s="461"/>
      <c r="I898" s="461"/>
      <c r="J898" s="461"/>
      <c r="K898" s="461"/>
      <c r="L898" s="461"/>
      <c r="M898" s="461"/>
      <c r="N898" s="461"/>
      <c r="O898" s="461"/>
      <c r="P898" s="461"/>
      <c r="Q898" s="461"/>
    </row>
    <row r="899" ht="25.15" customHeight="true" x14ac:dyDescent="0.2">
      <c r="C899" s="461"/>
      <c r="D899" s="461"/>
      <c r="E899" s="461"/>
      <c r="F899" s="461"/>
      <c r="G899" s="461"/>
      <c r="H899" s="461"/>
      <c r="I899" s="461"/>
      <c r="J899" s="461"/>
      <c r="K899" s="461"/>
      <c r="L899" s="461"/>
      <c r="M899" s="461"/>
      <c r="N899" s="461"/>
      <c r="O899" s="461"/>
      <c r="P899" s="461"/>
      <c r="Q899" s="461"/>
    </row>
    <row r="900" ht="25.15" customHeight="true" x14ac:dyDescent="0.2">
      <c r="C900" s="461"/>
      <c r="D900" s="461"/>
      <c r="E900" s="461"/>
      <c r="F900" s="461"/>
      <c r="G900" s="461"/>
      <c r="H900" s="461"/>
      <c r="I900" s="461"/>
      <c r="J900" s="461"/>
      <c r="K900" s="461"/>
      <c r="L900" s="461"/>
      <c r="M900" s="461"/>
      <c r="N900" s="461"/>
      <c r="O900" s="461"/>
      <c r="P900" s="461"/>
      <c r="Q900" s="461"/>
    </row>
    <row r="901" ht="25.15" customHeight="true" x14ac:dyDescent="0.2">
      <c r="C901" s="461"/>
      <c r="D901" s="461"/>
      <c r="E901" s="461"/>
      <c r="F901" s="461"/>
      <c r="G901" s="461"/>
      <c r="H901" s="461"/>
      <c r="I901" s="461"/>
      <c r="J901" s="461"/>
      <c r="K901" s="461"/>
      <c r="L901" s="461"/>
      <c r="M901" s="461"/>
      <c r="N901" s="461"/>
      <c r="O901" s="461"/>
      <c r="P901" s="461"/>
      <c r="Q901" s="461"/>
    </row>
    <row r="902" ht="25.15" customHeight="true" x14ac:dyDescent="0.2">
      <c r="C902" s="461"/>
      <c r="D902" s="461"/>
      <c r="E902" s="461"/>
      <c r="F902" s="461"/>
      <c r="G902" s="461"/>
      <c r="H902" s="461"/>
      <c r="I902" s="461"/>
      <c r="J902" s="461"/>
      <c r="K902" s="461"/>
      <c r="L902" s="461"/>
      <c r="M902" s="461"/>
      <c r="N902" s="461"/>
      <c r="O902" s="461"/>
      <c r="P902" s="461"/>
      <c r="Q902" s="461"/>
    </row>
    <row r="903" ht="25.15" customHeight="true" x14ac:dyDescent="0.2">
      <c r="C903" s="461"/>
      <c r="D903" s="461"/>
      <c r="E903" s="461"/>
      <c r="F903" s="461"/>
      <c r="G903" s="461"/>
      <c r="H903" s="461"/>
      <c r="I903" s="461"/>
      <c r="J903" s="461"/>
      <c r="K903" s="461"/>
      <c r="L903" s="461"/>
      <c r="M903" s="461"/>
      <c r="N903" s="461"/>
      <c r="O903" s="461"/>
      <c r="P903" s="461"/>
      <c r="Q903" s="461"/>
    </row>
    <row r="904" ht="25.15" customHeight="true" x14ac:dyDescent="0.2">
      <c r="C904" s="461"/>
      <c r="D904" s="461"/>
      <c r="E904" s="461"/>
      <c r="F904" s="461"/>
      <c r="G904" s="461"/>
      <c r="H904" s="461"/>
      <c r="I904" s="461"/>
      <c r="J904" s="461"/>
      <c r="K904" s="461"/>
      <c r="L904" s="461"/>
      <c r="M904" s="461"/>
      <c r="N904" s="461"/>
      <c r="O904" s="461"/>
      <c r="P904" s="461"/>
      <c r="Q904" s="461"/>
    </row>
    <row r="905" ht="25.15" customHeight="true" x14ac:dyDescent="0.2">
      <c r="C905" s="461"/>
      <c r="D905" s="461"/>
      <c r="E905" s="461"/>
      <c r="F905" s="461"/>
      <c r="G905" s="461"/>
      <c r="H905" s="461"/>
      <c r="I905" s="461"/>
      <c r="J905" s="461"/>
      <c r="K905" s="461"/>
      <c r="L905" s="461"/>
      <c r="M905" s="461"/>
      <c r="N905" s="461"/>
      <c r="O905" s="461"/>
      <c r="P905" s="461"/>
      <c r="Q905" s="461"/>
    </row>
    <row r="906" ht="25.15" customHeight="true" x14ac:dyDescent="0.2">
      <c r="C906" s="461"/>
      <c r="D906" s="461"/>
      <c r="E906" s="461"/>
      <c r="F906" s="461"/>
      <c r="G906" s="461"/>
      <c r="H906" s="461"/>
      <c r="I906" s="461"/>
      <c r="J906" s="461"/>
      <c r="K906" s="461"/>
      <c r="L906" s="461"/>
      <c r="M906" s="461"/>
      <c r="N906" s="461"/>
      <c r="O906" s="461"/>
      <c r="P906" s="461"/>
      <c r="Q906" s="461"/>
    </row>
    <row r="907" ht="25.15" customHeight="true" x14ac:dyDescent="0.2">
      <c r="C907" s="461"/>
      <c r="D907" s="461"/>
      <c r="E907" s="461"/>
      <c r="F907" s="461"/>
      <c r="G907" s="461"/>
      <c r="H907" s="461"/>
      <c r="I907" s="461"/>
      <c r="J907" s="461"/>
      <c r="K907" s="461"/>
      <c r="L907" s="461"/>
      <c r="M907" s="461"/>
      <c r="N907" s="461"/>
      <c r="O907" s="461"/>
      <c r="P907" s="461"/>
      <c r="Q907" s="461"/>
    </row>
    <row r="908" ht="25.15" customHeight="true" x14ac:dyDescent="0.2">
      <c r="C908" s="461"/>
      <c r="D908" s="461"/>
      <c r="E908" s="461"/>
      <c r="F908" s="461"/>
      <c r="G908" s="461"/>
      <c r="H908" s="461"/>
      <c r="I908" s="461"/>
      <c r="J908" s="461"/>
      <c r="K908" s="461"/>
      <c r="L908" s="461"/>
      <c r="M908" s="461"/>
      <c r="N908" s="461"/>
      <c r="O908" s="461"/>
      <c r="P908" s="461"/>
      <c r="Q908" s="461"/>
    </row>
    <row r="909" ht="25.15" customHeight="true" x14ac:dyDescent="0.2">
      <c r="C909" s="461"/>
      <c r="D909" s="461"/>
      <c r="E909" s="461"/>
      <c r="F909" s="461"/>
      <c r="G909" s="461"/>
      <c r="H909" s="461"/>
      <c r="I909" s="461"/>
      <c r="J909" s="461"/>
      <c r="K909" s="461"/>
      <c r="L909" s="461"/>
      <c r="M909" s="461"/>
      <c r="N909" s="461"/>
      <c r="O909" s="461"/>
      <c r="P909" s="461"/>
      <c r="Q909" s="461"/>
    </row>
    <row r="910" ht="25.15" customHeight="true" x14ac:dyDescent="0.2">
      <c r="C910" s="461"/>
      <c r="D910" s="461"/>
      <c r="E910" s="461"/>
      <c r="F910" s="461"/>
      <c r="G910" s="461"/>
      <c r="H910" s="461"/>
      <c r="I910" s="461"/>
      <c r="J910" s="461"/>
      <c r="K910" s="461"/>
      <c r="L910" s="461"/>
      <c r="M910" s="461"/>
      <c r="N910" s="461"/>
      <c r="O910" s="461"/>
      <c r="P910" s="461"/>
      <c r="Q910" s="461"/>
    </row>
    <row r="911" ht="25.15" customHeight="true" x14ac:dyDescent="0.2">
      <c r="C911" s="461"/>
      <c r="D911" s="461"/>
      <c r="E911" s="461"/>
      <c r="F911" s="461"/>
      <c r="G911" s="461"/>
      <c r="H911" s="461"/>
      <c r="I911" s="461"/>
      <c r="J911" s="461"/>
      <c r="K911" s="461"/>
      <c r="L911" s="461"/>
      <c r="M911" s="461"/>
      <c r="N911" s="461"/>
      <c r="O911" s="461"/>
      <c r="P911" s="461"/>
      <c r="Q911" s="461"/>
    </row>
    <row r="912" ht="25.15" customHeight="true" x14ac:dyDescent="0.2">
      <c r="C912" s="461"/>
      <c r="D912" s="461"/>
      <c r="E912" s="461"/>
      <c r="F912" s="461"/>
      <c r="G912" s="461"/>
      <c r="H912" s="461"/>
      <c r="I912" s="461"/>
      <c r="J912" s="461"/>
      <c r="K912" s="461"/>
      <c r="L912" s="461"/>
      <c r="M912" s="461"/>
      <c r="N912" s="461"/>
      <c r="O912" s="461"/>
      <c r="P912" s="461"/>
      <c r="Q912" s="461"/>
    </row>
    <row r="913" ht="25.15" customHeight="true" x14ac:dyDescent="0.2">
      <c r="C913" s="461"/>
      <c r="D913" s="461"/>
      <c r="E913" s="461"/>
      <c r="F913" s="461"/>
      <c r="G913" s="461"/>
      <c r="H913" s="461"/>
      <c r="I913" s="461"/>
      <c r="J913" s="461"/>
      <c r="K913" s="461"/>
      <c r="L913" s="461"/>
      <c r="M913" s="461"/>
      <c r="N913" s="461"/>
      <c r="O913" s="461"/>
      <c r="P913" s="461"/>
      <c r="Q913" s="461"/>
    </row>
    <row r="914" ht="25.15" customHeight="true" x14ac:dyDescent="0.2">
      <c r="C914" s="461"/>
      <c r="D914" s="461"/>
      <c r="E914" s="461"/>
      <c r="F914" s="461"/>
      <c r="G914" s="461"/>
      <c r="H914" s="461"/>
      <c r="I914" s="461"/>
      <c r="J914" s="461"/>
      <c r="K914" s="461"/>
      <c r="L914" s="461"/>
      <c r="M914" s="461"/>
      <c r="N914" s="461"/>
      <c r="O914" s="461"/>
      <c r="P914" s="461"/>
      <c r="Q914" s="461"/>
    </row>
    <row r="915" ht="25.15" customHeight="true" x14ac:dyDescent="0.2">
      <c r="C915" s="461"/>
      <c r="D915" s="461"/>
      <c r="E915" s="461"/>
      <c r="F915" s="461"/>
      <c r="G915" s="461"/>
      <c r="H915" s="461"/>
      <c r="I915" s="461"/>
      <c r="J915" s="461"/>
      <c r="K915" s="461"/>
      <c r="L915" s="461"/>
      <c r="M915" s="461"/>
      <c r="N915" s="461"/>
      <c r="O915" s="461"/>
      <c r="P915" s="461"/>
      <c r="Q915" s="461"/>
    </row>
    <row r="916" ht="25.15" customHeight="true" x14ac:dyDescent="0.2">
      <c r="C916" s="461"/>
      <c r="D916" s="461"/>
      <c r="E916" s="461"/>
      <c r="F916" s="461"/>
      <c r="G916" s="461"/>
      <c r="H916" s="461"/>
      <c r="I916" s="461"/>
      <c r="J916" s="461"/>
      <c r="K916" s="461"/>
      <c r="L916" s="461"/>
      <c r="M916" s="461"/>
      <c r="N916" s="461"/>
      <c r="O916" s="461"/>
      <c r="P916" s="461"/>
      <c r="Q916" s="461"/>
    </row>
    <row r="917" ht="25.15" customHeight="true" x14ac:dyDescent="0.2">
      <c r="C917" s="461"/>
      <c r="D917" s="461"/>
      <c r="E917" s="461"/>
      <c r="F917" s="461"/>
      <c r="G917" s="461"/>
      <c r="H917" s="461"/>
      <c r="I917" s="461"/>
      <c r="J917" s="461"/>
      <c r="K917" s="461"/>
      <c r="L917" s="461"/>
      <c r="M917" s="461"/>
      <c r="N917" s="461"/>
      <c r="O917" s="461"/>
      <c r="P917" s="461"/>
      <c r="Q917" s="461"/>
    </row>
    <row r="918" ht="25.15" customHeight="true" x14ac:dyDescent="0.2">
      <c r="C918" s="461"/>
      <c r="D918" s="461"/>
      <c r="E918" s="461"/>
      <c r="F918" s="461"/>
      <c r="G918" s="461"/>
      <c r="H918" s="461"/>
      <c r="I918" s="461"/>
      <c r="J918" s="461"/>
      <c r="K918" s="461"/>
      <c r="L918" s="461"/>
      <c r="M918" s="461"/>
      <c r="N918" s="461"/>
      <c r="O918" s="461"/>
      <c r="P918" s="461"/>
      <c r="Q918" s="461"/>
    </row>
    <row r="919" ht="25.15" customHeight="true" x14ac:dyDescent="0.2">
      <c r="C919" s="461"/>
      <c r="D919" s="461"/>
      <c r="E919" s="461"/>
      <c r="F919" s="461"/>
      <c r="G919" s="461"/>
      <c r="H919" s="461"/>
      <c r="I919" s="461"/>
      <c r="J919" s="461"/>
      <c r="K919" s="461"/>
      <c r="L919" s="461"/>
      <c r="M919" s="461"/>
      <c r="N919" s="461"/>
      <c r="O919" s="461"/>
      <c r="P919" s="461"/>
      <c r="Q919" s="461"/>
    </row>
    <row r="920" ht="25.15" customHeight="true" x14ac:dyDescent="0.2">
      <c r="C920" s="461"/>
      <c r="D920" s="461"/>
      <c r="E920" s="461"/>
      <c r="F920" s="461"/>
      <c r="G920" s="461"/>
      <c r="H920" s="461"/>
      <c r="I920" s="461"/>
      <c r="J920" s="461"/>
      <c r="K920" s="461"/>
      <c r="L920" s="461"/>
      <c r="M920" s="461"/>
      <c r="N920" s="461"/>
      <c r="O920" s="461"/>
      <c r="P920" s="461"/>
      <c r="Q920" s="461"/>
    </row>
    <row r="921" ht="25.15" customHeight="true" x14ac:dyDescent="0.2">
      <c r="C921" s="461"/>
      <c r="D921" s="461"/>
      <c r="E921" s="461"/>
      <c r="F921" s="461"/>
      <c r="G921" s="461"/>
      <c r="H921" s="461"/>
      <c r="I921" s="461"/>
      <c r="J921" s="461"/>
      <c r="K921" s="461"/>
      <c r="L921" s="461"/>
      <c r="M921" s="461"/>
      <c r="N921" s="461"/>
      <c r="O921" s="461"/>
      <c r="P921" s="461"/>
      <c r="Q921" s="461"/>
    </row>
    <row r="922" ht="25.15" customHeight="true" x14ac:dyDescent="0.2">
      <c r="C922" s="461"/>
      <c r="D922" s="461"/>
      <c r="E922" s="461"/>
      <c r="F922" s="461"/>
      <c r="G922" s="461"/>
      <c r="H922" s="461"/>
      <c r="I922" s="461"/>
      <c r="J922" s="461"/>
      <c r="K922" s="461"/>
      <c r="L922" s="461"/>
      <c r="M922" s="461"/>
      <c r="N922" s="461"/>
      <c r="O922" s="461"/>
      <c r="P922" s="461"/>
      <c r="Q922" s="461"/>
    </row>
    <row r="923" ht="25.15" customHeight="true" x14ac:dyDescent="0.2">
      <c r="C923" s="461"/>
      <c r="D923" s="461"/>
      <c r="E923" s="461"/>
      <c r="F923" s="461"/>
      <c r="G923" s="461"/>
      <c r="H923" s="461"/>
      <c r="I923" s="461"/>
      <c r="J923" s="461"/>
      <c r="K923" s="461"/>
      <c r="L923" s="461"/>
      <c r="M923" s="461"/>
      <c r="N923" s="461"/>
      <c r="O923" s="461"/>
      <c r="P923" s="461"/>
      <c r="Q923" s="461"/>
    </row>
    <row r="924" ht="25.15" customHeight="true" x14ac:dyDescent="0.2">
      <c r="C924" s="461"/>
      <c r="D924" s="461"/>
      <c r="E924" s="461"/>
      <c r="F924" s="461"/>
      <c r="G924" s="461"/>
      <c r="H924" s="461"/>
      <c r="I924" s="461"/>
      <c r="J924" s="461"/>
      <c r="K924" s="461"/>
      <c r="L924" s="461"/>
      <c r="M924" s="461"/>
      <c r="N924" s="461"/>
      <c r="O924" s="461"/>
      <c r="P924" s="461"/>
      <c r="Q924" s="461"/>
    </row>
    <row r="925" ht="25.15" customHeight="true" x14ac:dyDescent="0.2">
      <c r="C925" s="461"/>
      <c r="D925" s="461"/>
      <c r="E925" s="461"/>
      <c r="F925" s="461"/>
      <c r="G925" s="461"/>
      <c r="H925" s="461"/>
      <c r="I925" s="461"/>
      <c r="J925" s="461"/>
      <c r="K925" s="461"/>
      <c r="L925" s="461"/>
      <c r="M925" s="461"/>
      <c r="N925" s="461"/>
      <c r="O925" s="461"/>
      <c r="P925" s="461"/>
      <c r="Q925" s="461"/>
    </row>
    <row r="926" ht="25.15" customHeight="true" x14ac:dyDescent="0.2">
      <c r="C926" s="461"/>
      <c r="D926" s="461"/>
      <c r="E926" s="461"/>
      <c r="F926" s="461"/>
      <c r="G926" s="461"/>
      <c r="H926" s="461"/>
      <c r="I926" s="461"/>
      <c r="J926" s="461"/>
      <c r="K926" s="461"/>
      <c r="L926" s="461"/>
      <c r="M926" s="461"/>
      <c r="N926" s="461"/>
      <c r="O926" s="461"/>
      <c r="P926" s="461"/>
      <c r="Q926" s="461"/>
    </row>
    <row r="927" ht="25.15" customHeight="true" x14ac:dyDescent="0.2">
      <c r="C927" s="461"/>
      <c r="D927" s="461"/>
      <c r="E927" s="461"/>
      <c r="F927" s="461"/>
      <c r="G927" s="461"/>
      <c r="H927" s="461"/>
      <c r="I927" s="461"/>
      <c r="J927" s="461"/>
      <c r="K927" s="461"/>
      <c r="L927" s="461"/>
      <c r="M927" s="461"/>
      <c r="N927" s="461"/>
      <c r="O927" s="461"/>
      <c r="P927" s="461"/>
      <c r="Q927" s="461"/>
    </row>
    <row r="928" ht="25.15" customHeight="true" x14ac:dyDescent="0.2">
      <c r="C928" s="461"/>
      <c r="D928" s="461"/>
      <c r="E928" s="461"/>
      <c r="F928" s="461"/>
      <c r="G928" s="461"/>
      <c r="H928" s="461"/>
      <c r="I928" s="461"/>
      <c r="J928" s="461"/>
      <c r="K928" s="461"/>
      <c r="L928" s="461"/>
      <c r="M928" s="461"/>
      <c r="N928" s="461"/>
      <c r="O928" s="461"/>
      <c r="P928" s="461"/>
      <c r="Q928" s="461"/>
    </row>
    <row r="929" ht="25.15" customHeight="true" x14ac:dyDescent="0.2">
      <c r="C929" s="461"/>
      <c r="D929" s="461"/>
      <c r="E929" s="461"/>
      <c r="F929" s="461"/>
      <c r="G929" s="461"/>
      <c r="H929" s="461"/>
      <c r="I929" s="461"/>
      <c r="J929" s="461"/>
      <c r="K929" s="461"/>
      <c r="L929" s="461"/>
      <c r="M929" s="461"/>
      <c r="N929" s="461"/>
      <c r="O929" s="461"/>
      <c r="P929" s="461"/>
      <c r="Q929" s="461"/>
    </row>
    <row r="930" ht="25.15" customHeight="true" x14ac:dyDescent="0.2">
      <c r="C930" s="461"/>
      <c r="D930" s="461"/>
      <c r="E930" s="461"/>
      <c r="F930" s="461"/>
      <c r="G930" s="461"/>
      <c r="H930" s="461"/>
      <c r="I930" s="461"/>
      <c r="J930" s="461"/>
      <c r="K930" s="461"/>
      <c r="L930" s="461"/>
      <c r="M930" s="461"/>
      <c r="N930" s="461"/>
      <c r="O930" s="461"/>
      <c r="P930" s="461"/>
      <c r="Q930" s="461"/>
    </row>
    <row r="931" ht="25.15" customHeight="true" x14ac:dyDescent="0.2">
      <c r="C931" s="461"/>
      <c r="D931" s="461"/>
      <c r="E931" s="461"/>
      <c r="F931" s="461"/>
      <c r="G931" s="461"/>
      <c r="H931" s="461"/>
      <c r="I931" s="461"/>
      <c r="J931" s="461"/>
      <c r="K931" s="461"/>
      <c r="L931" s="461"/>
      <c r="M931" s="461"/>
      <c r="N931" s="461"/>
      <c r="O931" s="461"/>
      <c r="P931" s="461"/>
      <c r="Q931" s="461"/>
    </row>
    <row r="932" ht="25.15" customHeight="true" x14ac:dyDescent="0.2">
      <c r="C932" s="461"/>
      <c r="D932" s="461"/>
      <c r="E932" s="461"/>
      <c r="F932" s="461"/>
      <c r="G932" s="461"/>
      <c r="H932" s="461"/>
      <c r="I932" s="461"/>
      <c r="J932" s="461"/>
      <c r="K932" s="461"/>
      <c r="L932" s="461"/>
      <c r="M932" s="461"/>
      <c r="N932" s="461"/>
      <c r="O932" s="461"/>
      <c r="P932" s="461"/>
      <c r="Q932" s="461"/>
    </row>
    <row r="933" ht="25.15" customHeight="true" x14ac:dyDescent="0.2">
      <c r="C933" s="461"/>
      <c r="D933" s="461"/>
      <c r="E933" s="461"/>
      <c r="F933" s="461"/>
      <c r="G933" s="461"/>
      <c r="H933" s="461"/>
      <c r="I933" s="461"/>
      <c r="J933" s="461"/>
      <c r="K933" s="461"/>
      <c r="L933" s="461"/>
      <c r="M933" s="461"/>
      <c r="N933" s="461"/>
      <c r="O933" s="461"/>
      <c r="P933" s="461"/>
      <c r="Q933" s="461"/>
    </row>
    <row r="934" ht="25.15" customHeight="true" x14ac:dyDescent="0.2">
      <c r="C934" s="461"/>
      <c r="D934" s="461"/>
      <c r="E934" s="461"/>
      <c r="F934" s="461"/>
      <c r="G934" s="461"/>
      <c r="H934" s="461"/>
      <c r="I934" s="461"/>
      <c r="J934" s="461"/>
      <c r="K934" s="461"/>
      <c r="L934" s="461"/>
      <c r="M934" s="461"/>
      <c r="N934" s="461"/>
      <c r="O934" s="461"/>
      <c r="P934" s="461"/>
      <c r="Q934" s="461"/>
    </row>
    <row r="935" ht="25.15" customHeight="true" x14ac:dyDescent="0.2">
      <c r="C935" s="461"/>
      <c r="D935" s="461"/>
      <c r="E935" s="461"/>
      <c r="F935" s="461"/>
      <c r="G935" s="461"/>
      <c r="H935" s="461"/>
      <c r="I935" s="461"/>
      <c r="J935" s="461"/>
      <c r="K935" s="461"/>
      <c r="L935" s="461"/>
      <c r="M935" s="461"/>
      <c r="N935" s="461"/>
      <c r="O935" s="461"/>
      <c r="P935" s="461"/>
      <c r="Q935" s="461"/>
    </row>
    <row r="936" ht="25.15" customHeight="true" x14ac:dyDescent="0.2">
      <c r="C936" s="461"/>
      <c r="D936" s="461"/>
      <c r="E936" s="461"/>
      <c r="F936" s="461"/>
      <c r="G936" s="461"/>
      <c r="H936" s="461"/>
      <c r="I936" s="461"/>
      <c r="J936" s="461"/>
      <c r="K936" s="461"/>
      <c r="L936" s="461"/>
      <c r="M936" s="461"/>
      <c r="N936" s="461"/>
      <c r="O936" s="461"/>
      <c r="P936" s="461"/>
      <c r="Q936" s="461"/>
    </row>
    <row r="937" ht="25.15" customHeight="true" x14ac:dyDescent="0.2">
      <c r="C937" s="461"/>
      <c r="D937" s="461"/>
      <c r="E937" s="461"/>
      <c r="F937" s="461"/>
      <c r="G937" s="461"/>
      <c r="H937" s="461"/>
      <c r="I937" s="461"/>
      <c r="J937" s="461"/>
      <c r="K937" s="461"/>
      <c r="L937" s="461"/>
      <c r="M937" s="461"/>
      <c r="N937" s="461"/>
      <c r="O937" s="461"/>
      <c r="P937" s="461"/>
      <c r="Q937" s="461"/>
    </row>
    <row r="938" ht="25.15" customHeight="true" x14ac:dyDescent="0.2">
      <c r="C938" s="461"/>
      <c r="D938" s="461"/>
      <c r="E938" s="461"/>
      <c r="F938" s="461"/>
      <c r="G938" s="461"/>
      <c r="H938" s="461"/>
      <c r="I938" s="461"/>
      <c r="J938" s="461"/>
      <c r="K938" s="461"/>
      <c r="L938" s="461"/>
      <c r="M938" s="461"/>
      <c r="N938" s="461"/>
      <c r="O938" s="461"/>
      <c r="P938" s="461"/>
      <c r="Q938" s="461"/>
    </row>
    <row r="939" ht="25.15" customHeight="true" x14ac:dyDescent="0.2">
      <c r="C939" s="461"/>
      <c r="D939" s="461"/>
      <c r="E939" s="461"/>
      <c r="F939" s="461"/>
      <c r="G939" s="461"/>
      <c r="H939" s="461"/>
      <c r="I939" s="461"/>
      <c r="J939" s="461"/>
      <c r="K939" s="461"/>
      <c r="L939" s="461"/>
      <c r="M939" s="461"/>
      <c r="N939" s="461"/>
      <c r="O939" s="461"/>
      <c r="P939" s="461"/>
      <c r="Q939" s="461"/>
    </row>
    <row r="940" ht="25.15" customHeight="true" x14ac:dyDescent="0.2">
      <c r="C940" s="461"/>
      <c r="D940" s="461"/>
      <c r="E940" s="461"/>
      <c r="F940" s="461"/>
      <c r="G940" s="461"/>
      <c r="H940" s="461"/>
      <c r="I940" s="461"/>
      <c r="J940" s="461"/>
      <c r="K940" s="461"/>
      <c r="L940" s="461"/>
      <c r="M940" s="461"/>
      <c r="N940" s="461"/>
      <c r="O940" s="461"/>
      <c r="P940" s="461"/>
      <c r="Q940" s="461"/>
    </row>
    <row r="941" ht="25.15" customHeight="true" x14ac:dyDescent="0.2">
      <c r="C941" s="461"/>
      <c r="D941" s="461"/>
      <c r="E941" s="461"/>
      <c r="F941" s="461"/>
      <c r="G941" s="461"/>
      <c r="H941" s="461"/>
      <c r="I941" s="461"/>
      <c r="J941" s="461"/>
      <c r="K941" s="461"/>
      <c r="L941" s="461"/>
      <c r="M941" s="461"/>
      <c r="N941" s="461"/>
      <c r="O941" s="461"/>
      <c r="P941" s="461"/>
      <c r="Q941" s="461"/>
    </row>
    <row r="942" ht="25.15" customHeight="true" x14ac:dyDescent="0.2">
      <c r="C942" s="461"/>
      <c r="D942" s="461"/>
      <c r="E942" s="461"/>
      <c r="F942" s="461"/>
      <c r="G942" s="461"/>
      <c r="H942" s="461"/>
      <c r="I942" s="461"/>
      <c r="J942" s="461"/>
      <c r="K942" s="461"/>
      <c r="L942" s="461"/>
      <c r="M942" s="461"/>
      <c r="N942" s="461"/>
      <c r="O942" s="461"/>
      <c r="P942" s="461"/>
      <c r="Q942" s="461"/>
    </row>
    <row r="943" ht="25.15" customHeight="true" x14ac:dyDescent="0.2">
      <c r="C943" s="461"/>
      <c r="D943" s="461"/>
      <c r="E943" s="461"/>
      <c r="F943" s="461"/>
      <c r="G943" s="461"/>
      <c r="H943" s="461"/>
      <c r="I943" s="461"/>
      <c r="J943" s="461"/>
      <c r="K943" s="461"/>
      <c r="L943" s="461"/>
      <c r="M943" s="461"/>
      <c r="N943" s="461"/>
      <c r="O943" s="461"/>
      <c r="P943" s="461"/>
      <c r="Q943" s="461"/>
    </row>
    <row r="944" ht="25.15" customHeight="true" x14ac:dyDescent="0.2">
      <c r="C944" s="461"/>
      <c r="D944" s="461"/>
      <c r="E944" s="461"/>
      <c r="F944" s="461"/>
      <c r="G944" s="461"/>
      <c r="H944" s="461"/>
      <c r="I944" s="461"/>
      <c r="J944" s="461"/>
      <c r="K944" s="461"/>
      <c r="L944" s="461"/>
      <c r="M944" s="461"/>
      <c r="N944" s="461"/>
      <c r="O944" s="461"/>
      <c r="P944" s="461"/>
      <c r="Q944" s="461"/>
    </row>
    <row r="945" ht="25.15" customHeight="true" x14ac:dyDescent="0.2">
      <c r="C945" s="461"/>
      <c r="D945" s="461"/>
      <c r="E945" s="461"/>
      <c r="F945" s="461"/>
      <c r="G945" s="461"/>
      <c r="H945" s="461"/>
      <c r="I945" s="461"/>
      <c r="J945" s="461"/>
      <c r="K945" s="461"/>
      <c r="L945" s="461"/>
      <c r="M945" s="461"/>
      <c r="N945" s="461"/>
      <c r="O945" s="461"/>
      <c r="P945" s="461"/>
      <c r="Q945" s="461"/>
    </row>
    <row r="946" ht="25.15" customHeight="true" x14ac:dyDescent="0.2">
      <c r="C946" s="461"/>
      <c r="D946" s="461"/>
      <c r="E946" s="461"/>
      <c r="F946" s="461"/>
      <c r="G946" s="461"/>
      <c r="H946" s="461"/>
      <c r="I946" s="461"/>
      <c r="J946" s="461"/>
      <c r="K946" s="461"/>
      <c r="L946" s="461"/>
      <c r="M946" s="461"/>
      <c r="N946" s="461"/>
      <c r="O946" s="461"/>
      <c r="P946" s="461"/>
      <c r="Q946" s="461"/>
    </row>
    <row r="947" ht="25.15" customHeight="true" x14ac:dyDescent="0.2">
      <c r="C947" s="461"/>
      <c r="D947" s="461"/>
      <c r="E947" s="461"/>
      <c r="F947" s="461"/>
      <c r="G947" s="461"/>
      <c r="H947" s="461"/>
      <c r="I947" s="461"/>
      <c r="J947" s="461"/>
      <c r="K947" s="461"/>
      <c r="L947" s="461"/>
      <c r="M947" s="461"/>
      <c r="N947" s="461"/>
      <c r="O947" s="461"/>
      <c r="P947" s="461"/>
      <c r="Q947" s="461"/>
    </row>
    <row r="948" ht="25.15" customHeight="true" x14ac:dyDescent="0.2">
      <c r="C948" s="461"/>
      <c r="D948" s="461"/>
      <c r="E948" s="461"/>
      <c r="F948" s="461"/>
      <c r="G948" s="461"/>
      <c r="H948" s="461"/>
      <c r="I948" s="461"/>
      <c r="J948" s="461"/>
      <c r="K948" s="461"/>
      <c r="L948" s="461"/>
      <c r="M948" s="461"/>
      <c r="N948" s="461"/>
      <c r="O948" s="461"/>
      <c r="P948" s="461"/>
      <c r="Q948" s="461"/>
    </row>
    <row r="949" ht="25.15" customHeight="true" x14ac:dyDescent="0.2">
      <c r="C949" s="461"/>
      <c r="D949" s="461"/>
      <c r="E949" s="461"/>
      <c r="F949" s="461"/>
      <c r="G949" s="461"/>
      <c r="H949" s="461"/>
      <c r="I949" s="461"/>
      <c r="J949" s="461"/>
      <c r="K949" s="461"/>
      <c r="L949" s="461"/>
      <c r="M949" s="461"/>
      <c r="N949" s="461"/>
      <c r="O949" s="461"/>
      <c r="P949" s="461"/>
      <c r="Q949" s="461"/>
    </row>
    <row r="950" ht="25.15" customHeight="true" x14ac:dyDescent="0.2">
      <c r="C950" s="461"/>
      <c r="D950" s="461"/>
      <c r="E950" s="461"/>
      <c r="F950" s="461"/>
      <c r="G950" s="461"/>
      <c r="H950" s="461"/>
      <c r="I950" s="461"/>
      <c r="J950" s="461"/>
      <c r="K950" s="461"/>
      <c r="L950" s="461"/>
      <c r="M950" s="461"/>
      <c r="N950" s="461"/>
      <c r="O950" s="461"/>
      <c r="P950" s="461"/>
      <c r="Q950" s="461"/>
    </row>
    <row r="951" ht="25.15" customHeight="true" x14ac:dyDescent="0.2">
      <c r="C951" s="461"/>
      <c r="D951" s="461"/>
      <c r="E951" s="461"/>
      <c r="F951" s="461"/>
      <c r="G951" s="461"/>
      <c r="H951" s="461"/>
      <c r="I951" s="461"/>
      <c r="J951" s="461"/>
      <c r="K951" s="461"/>
      <c r="L951" s="461"/>
      <c r="M951" s="461"/>
      <c r="N951" s="461"/>
      <c r="O951" s="461"/>
      <c r="P951" s="461"/>
      <c r="Q951" s="461"/>
    </row>
    <row r="952" ht="25.15" customHeight="true" x14ac:dyDescent="0.2">
      <c r="C952" s="461"/>
      <c r="D952" s="461"/>
      <c r="E952" s="461"/>
      <c r="F952" s="461"/>
      <c r="G952" s="461"/>
      <c r="H952" s="461"/>
      <c r="I952" s="461"/>
      <c r="J952" s="461"/>
      <c r="K952" s="461"/>
      <c r="L952" s="461"/>
      <c r="M952" s="461"/>
      <c r="N952" s="461"/>
      <c r="O952" s="461"/>
      <c r="P952" s="461"/>
      <c r="Q952" s="461"/>
    </row>
    <row r="953" ht="25.15" customHeight="true" x14ac:dyDescent="0.2">
      <c r="C953" s="461"/>
      <c r="D953" s="461"/>
      <c r="E953" s="461"/>
      <c r="F953" s="461"/>
      <c r="G953" s="461"/>
      <c r="H953" s="461"/>
      <c r="I953" s="461"/>
      <c r="J953" s="461"/>
      <c r="K953" s="461"/>
      <c r="L953" s="461"/>
      <c r="M953" s="461"/>
      <c r="N953" s="461"/>
      <c r="O953" s="461"/>
      <c r="P953" s="461"/>
      <c r="Q953" s="461"/>
    </row>
    <row r="954" ht="25.15" customHeight="true" x14ac:dyDescent="0.2">
      <c r="C954" s="461"/>
      <c r="D954" s="461"/>
      <c r="E954" s="461"/>
      <c r="F954" s="461"/>
      <c r="G954" s="461"/>
      <c r="H954" s="461"/>
      <c r="I954" s="461"/>
      <c r="J954" s="461"/>
      <c r="K954" s="461"/>
      <c r="L954" s="461"/>
      <c r="M954" s="461"/>
      <c r="N954" s="461"/>
      <c r="O954" s="461"/>
      <c r="P954" s="461"/>
      <c r="Q954" s="461"/>
    </row>
    <row r="955" ht="25.15" customHeight="true" x14ac:dyDescent="0.2">
      <c r="C955" s="461"/>
      <c r="D955" s="461"/>
      <c r="E955" s="461"/>
      <c r="F955" s="461"/>
      <c r="G955" s="461"/>
      <c r="H955" s="461"/>
      <c r="I955" s="461"/>
      <c r="J955" s="461"/>
      <c r="K955" s="461"/>
      <c r="L955" s="461"/>
      <c r="M955" s="461"/>
      <c r="N955" s="461"/>
      <c r="O955" s="461"/>
      <c r="P955" s="461"/>
      <c r="Q955" s="461"/>
    </row>
    <row r="956" ht="25.15" customHeight="true" x14ac:dyDescent="0.2">
      <c r="C956" s="461"/>
      <c r="D956" s="461"/>
      <c r="E956" s="461"/>
      <c r="F956" s="461"/>
      <c r="G956" s="461"/>
      <c r="H956" s="461"/>
      <c r="I956" s="461"/>
      <c r="J956" s="461"/>
      <c r="K956" s="461"/>
      <c r="L956" s="461"/>
      <c r="M956" s="461"/>
      <c r="N956" s="461"/>
      <c r="O956" s="461"/>
      <c r="P956" s="461"/>
      <c r="Q956" s="461"/>
    </row>
    <row r="957" ht="25.15" customHeight="true" x14ac:dyDescent="0.2">
      <c r="C957" s="461"/>
      <c r="D957" s="461"/>
      <c r="E957" s="461"/>
      <c r="F957" s="461"/>
      <c r="G957" s="461"/>
      <c r="H957" s="461"/>
      <c r="I957" s="461"/>
      <c r="J957" s="461"/>
      <c r="K957" s="461"/>
      <c r="L957" s="461"/>
      <c r="M957" s="461"/>
      <c r="N957" s="461"/>
      <c r="O957" s="461"/>
      <c r="P957" s="461"/>
      <c r="Q957" s="461"/>
    </row>
    <row r="958" ht="25.15" customHeight="true" x14ac:dyDescent="0.2">
      <c r="C958" s="461"/>
      <c r="D958" s="461"/>
      <c r="E958" s="461"/>
      <c r="F958" s="461"/>
      <c r="G958" s="461"/>
      <c r="H958" s="461"/>
      <c r="I958" s="461"/>
      <c r="J958" s="461"/>
      <c r="K958" s="461"/>
      <c r="L958" s="461"/>
      <c r="M958" s="461"/>
      <c r="N958" s="461"/>
      <c r="O958" s="461"/>
      <c r="P958" s="461"/>
      <c r="Q958" s="461"/>
    </row>
    <row r="959" ht="25.15" customHeight="true" x14ac:dyDescent="0.2">
      <c r="C959" s="461"/>
      <c r="D959" s="461"/>
      <c r="E959" s="461"/>
      <c r="F959" s="461"/>
      <c r="G959" s="461"/>
      <c r="H959" s="461"/>
      <c r="I959" s="461"/>
      <c r="J959" s="461"/>
      <c r="K959" s="461"/>
      <c r="L959" s="461"/>
      <c r="M959" s="461"/>
      <c r="N959" s="461"/>
      <c r="O959" s="461"/>
      <c r="P959" s="461"/>
      <c r="Q959" s="461"/>
    </row>
    <row r="960" ht="25.15" customHeight="true" x14ac:dyDescent="0.2">
      <c r="C960" s="461"/>
      <c r="D960" s="461"/>
      <c r="E960" s="461"/>
      <c r="F960" s="461"/>
      <c r="G960" s="461"/>
      <c r="H960" s="461"/>
      <c r="I960" s="461"/>
      <c r="J960" s="461"/>
      <c r="K960" s="461"/>
      <c r="L960" s="461"/>
      <c r="M960" s="461"/>
      <c r="N960" s="461"/>
      <c r="O960" s="461"/>
      <c r="P960" s="461"/>
      <c r="Q960" s="461"/>
    </row>
    <row r="961" ht="25.15" customHeight="true" x14ac:dyDescent="0.2">
      <c r="C961" s="461"/>
      <c r="D961" s="461"/>
      <c r="E961" s="461"/>
      <c r="F961" s="461"/>
      <c r="G961" s="461"/>
      <c r="H961" s="461"/>
      <c r="I961" s="461"/>
      <c r="J961" s="461"/>
      <c r="K961" s="461"/>
      <c r="L961" s="461"/>
      <c r="M961" s="461"/>
      <c r="N961" s="461"/>
      <c r="O961" s="461"/>
      <c r="P961" s="461"/>
      <c r="Q961" s="461"/>
    </row>
    <row r="962" ht="25.15" customHeight="true" x14ac:dyDescent="0.2">
      <c r="C962" s="461"/>
      <c r="D962" s="461"/>
      <c r="E962" s="461"/>
      <c r="F962" s="461"/>
      <c r="G962" s="461"/>
      <c r="H962" s="461"/>
      <c r="I962" s="461"/>
      <c r="J962" s="461"/>
      <c r="K962" s="461"/>
      <c r="L962" s="461"/>
      <c r="M962" s="461"/>
      <c r="N962" s="461"/>
      <c r="O962" s="461"/>
      <c r="P962" s="461"/>
      <c r="Q962" s="461"/>
    </row>
    <row r="963" ht="25.15" customHeight="true" x14ac:dyDescent="0.2">
      <c r="C963" s="461"/>
      <c r="D963" s="461"/>
      <c r="E963" s="461"/>
      <c r="F963" s="461"/>
      <c r="G963" s="461"/>
      <c r="H963" s="461"/>
      <c r="I963" s="461"/>
      <c r="J963" s="461"/>
      <c r="K963" s="461"/>
      <c r="L963" s="461"/>
      <c r="M963" s="461"/>
      <c r="N963" s="461"/>
      <c r="O963" s="461"/>
      <c r="P963" s="461"/>
      <c r="Q963" s="461"/>
    </row>
    <row r="964" ht="25.15" customHeight="true" x14ac:dyDescent="0.2">
      <c r="C964" s="461"/>
      <c r="D964" s="461"/>
      <c r="E964" s="461"/>
      <c r="F964" s="461"/>
      <c r="G964" s="461"/>
      <c r="H964" s="461"/>
      <c r="I964" s="461"/>
      <c r="J964" s="461"/>
      <c r="K964" s="461"/>
      <c r="L964" s="461"/>
      <c r="M964" s="461"/>
      <c r="N964" s="461"/>
      <c r="O964" s="461"/>
      <c r="P964" s="461"/>
      <c r="Q964" s="461"/>
    </row>
    <row r="965" ht="25.15" customHeight="true" x14ac:dyDescent="0.2">
      <c r="C965" s="461"/>
      <c r="D965" s="461"/>
      <c r="E965" s="461"/>
      <c r="F965" s="461"/>
      <c r="G965" s="461"/>
      <c r="H965" s="461"/>
      <c r="I965" s="461"/>
      <c r="J965" s="461"/>
      <c r="K965" s="461"/>
      <c r="L965" s="461"/>
      <c r="M965" s="461"/>
      <c r="N965" s="461"/>
      <c r="O965" s="461"/>
      <c r="P965" s="461"/>
      <c r="Q965" s="461"/>
    </row>
    <row r="966" ht="25.15" customHeight="true" x14ac:dyDescent="0.2">
      <c r="C966" s="461"/>
      <c r="D966" s="461"/>
      <c r="E966" s="461"/>
      <c r="F966" s="461"/>
      <c r="G966" s="461"/>
      <c r="H966" s="461"/>
      <c r="I966" s="461"/>
      <c r="J966" s="461"/>
      <c r="K966" s="461"/>
      <c r="L966" s="461"/>
      <c r="M966" s="461"/>
      <c r="N966" s="461"/>
      <c r="O966" s="461"/>
      <c r="P966" s="461"/>
      <c r="Q966" s="461"/>
    </row>
    <row r="967" ht="25.15" customHeight="true" x14ac:dyDescent="0.2">
      <c r="C967" s="461"/>
      <c r="D967" s="461"/>
      <c r="E967" s="461"/>
      <c r="F967" s="461"/>
      <c r="G967" s="461"/>
      <c r="H967" s="461"/>
      <c r="I967" s="461"/>
      <c r="J967" s="461"/>
      <c r="K967" s="461"/>
      <c r="L967" s="461"/>
      <c r="M967" s="461"/>
      <c r="N967" s="461"/>
      <c r="O967" s="461"/>
      <c r="P967" s="461"/>
      <c r="Q967" s="461"/>
    </row>
    <row r="968" ht="25.15" customHeight="true" x14ac:dyDescent="0.2">
      <c r="C968" s="461"/>
      <c r="D968" s="461"/>
      <c r="E968" s="461"/>
      <c r="F968" s="461"/>
      <c r="G968" s="461"/>
      <c r="H968" s="461"/>
      <c r="I968" s="461"/>
      <c r="J968" s="461"/>
      <c r="K968" s="461"/>
      <c r="L968" s="461"/>
      <c r="M968" s="461"/>
      <c r="N968" s="461"/>
      <c r="O968" s="461"/>
      <c r="P968" s="461"/>
      <c r="Q968" s="461"/>
    </row>
    <row r="969" ht="25.15" customHeight="true" x14ac:dyDescent="0.2">
      <c r="C969" s="461"/>
      <c r="D969" s="461"/>
      <c r="E969" s="461"/>
      <c r="F969" s="461"/>
      <c r="G969" s="461"/>
      <c r="H969" s="461"/>
      <c r="I969" s="461"/>
      <c r="J969" s="461"/>
      <c r="K969" s="461"/>
      <c r="L969" s="461"/>
      <c r="M969" s="461"/>
      <c r="N969" s="461"/>
      <c r="O969" s="461"/>
      <c r="P969" s="461"/>
      <c r="Q969" s="461"/>
    </row>
    <row r="970" ht="25.15" customHeight="true" x14ac:dyDescent="0.2">
      <c r="C970" s="461"/>
      <c r="D970" s="461"/>
      <c r="E970" s="461"/>
      <c r="F970" s="461"/>
      <c r="G970" s="461"/>
      <c r="H970" s="461"/>
      <c r="I970" s="461"/>
      <c r="J970" s="461"/>
      <c r="K970" s="461"/>
      <c r="L970" s="461"/>
      <c r="M970" s="461"/>
      <c r="N970" s="461"/>
      <c r="O970" s="461"/>
      <c r="P970" s="461"/>
      <c r="Q970" s="461"/>
    </row>
    <row r="971" ht="25.15" customHeight="true" x14ac:dyDescent="0.2">
      <c r="C971" s="461"/>
      <c r="D971" s="461"/>
      <c r="E971" s="461"/>
      <c r="F971" s="461"/>
      <c r="G971" s="461"/>
      <c r="H971" s="461"/>
      <c r="I971" s="461"/>
      <c r="J971" s="461"/>
      <c r="K971" s="461"/>
      <c r="L971" s="461"/>
      <c r="M971" s="461"/>
      <c r="N971" s="461"/>
      <c r="O971" s="461"/>
      <c r="P971" s="461"/>
      <c r="Q971" s="461"/>
    </row>
    <row r="972" ht="25.15" customHeight="true" x14ac:dyDescent="0.2">
      <c r="C972" s="461"/>
      <c r="D972" s="461"/>
      <c r="E972" s="461"/>
      <c r="F972" s="461"/>
      <c r="G972" s="461"/>
      <c r="H972" s="461"/>
      <c r="I972" s="461"/>
      <c r="J972" s="461"/>
      <c r="K972" s="461"/>
      <c r="L972" s="461"/>
      <c r="M972" s="461"/>
      <c r="N972" s="461"/>
      <c r="O972" s="461"/>
      <c r="P972" s="461"/>
      <c r="Q972" s="461"/>
    </row>
    <row r="973" ht="25.15" customHeight="true" x14ac:dyDescent="0.2">
      <c r="C973" s="461"/>
      <c r="D973" s="461"/>
      <c r="E973" s="461"/>
      <c r="F973" s="461"/>
      <c r="G973" s="461"/>
      <c r="H973" s="461"/>
      <c r="I973" s="461"/>
      <c r="J973" s="461"/>
      <c r="K973" s="461"/>
      <c r="L973" s="461"/>
      <c r="M973" s="461"/>
      <c r="N973" s="461"/>
      <c r="O973" s="461"/>
      <c r="P973" s="461"/>
      <c r="Q973" s="461"/>
    </row>
    <row r="974" ht="25.15" customHeight="true" x14ac:dyDescent="0.2">
      <c r="C974" s="461"/>
      <c r="D974" s="461"/>
      <c r="E974" s="461"/>
      <c r="F974" s="461"/>
      <c r="G974" s="461"/>
      <c r="H974" s="461"/>
      <c r="I974" s="461"/>
      <c r="J974" s="461"/>
      <c r="K974" s="461"/>
      <c r="L974" s="461"/>
      <c r="M974" s="461"/>
      <c r="N974" s="461"/>
      <c r="O974" s="461"/>
      <c r="P974" s="461"/>
      <c r="Q974" s="461"/>
    </row>
    <row r="975" ht="25.15" customHeight="true" x14ac:dyDescent="0.2">
      <c r="C975" s="461"/>
      <c r="D975" s="461"/>
      <c r="E975" s="461"/>
      <c r="F975" s="461"/>
      <c r="G975" s="461"/>
      <c r="H975" s="461"/>
      <c r="I975" s="461"/>
      <c r="J975" s="461"/>
      <c r="K975" s="461"/>
      <c r="L975" s="461"/>
      <c r="M975" s="461"/>
      <c r="N975" s="461"/>
      <c r="O975" s="461"/>
      <c r="P975" s="461"/>
      <c r="Q975" s="461"/>
    </row>
    <row r="976" ht="25.15" customHeight="true" x14ac:dyDescent="0.2">
      <c r="C976" s="461"/>
      <c r="D976" s="461"/>
      <c r="E976" s="461"/>
      <c r="F976" s="461"/>
      <c r="G976" s="461"/>
      <c r="H976" s="461"/>
      <c r="I976" s="461"/>
      <c r="J976" s="461"/>
      <c r="K976" s="461"/>
      <c r="L976" s="461"/>
      <c r="M976" s="461"/>
      <c r="N976" s="461"/>
      <c r="O976" s="461"/>
      <c r="P976" s="461"/>
      <c r="Q976" s="461"/>
    </row>
    <row r="977" ht="25.15" customHeight="true" x14ac:dyDescent="0.2">
      <c r="C977" s="461"/>
      <c r="D977" s="461"/>
      <c r="E977" s="461"/>
      <c r="F977" s="461"/>
      <c r="G977" s="461"/>
      <c r="H977" s="461"/>
      <c r="I977" s="461"/>
      <c r="J977" s="461"/>
      <c r="K977" s="461"/>
      <c r="L977" s="461"/>
      <c r="M977" s="461"/>
      <c r="N977" s="461"/>
      <c r="O977" s="461"/>
      <c r="P977" s="461"/>
      <c r="Q977" s="461"/>
    </row>
    <row r="978" ht="25.15" customHeight="true" x14ac:dyDescent="0.2">
      <c r="C978" s="461"/>
      <c r="D978" s="461"/>
      <c r="E978" s="461"/>
      <c r="F978" s="461"/>
      <c r="G978" s="461"/>
      <c r="H978" s="461"/>
      <c r="I978" s="461"/>
      <c r="J978" s="461"/>
      <c r="K978" s="461"/>
      <c r="L978" s="461"/>
      <c r="M978" s="461"/>
      <c r="N978" s="461"/>
      <c r="O978" s="461"/>
      <c r="P978" s="461"/>
      <c r="Q978" s="461"/>
    </row>
    <row r="979" ht="25.15" customHeight="true" x14ac:dyDescent="0.2">
      <c r="C979" s="461"/>
      <c r="D979" s="461"/>
      <c r="E979" s="461"/>
      <c r="F979" s="461"/>
      <c r="G979" s="461"/>
      <c r="H979" s="461"/>
      <c r="I979" s="461"/>
      <c r="J979" s="461"/>
      <c r="K979" s="461"/>
      <c r="L979" s="461"/>
      <c r="M979" s="461"/>
      <c r="N979" s="461"/>
      <c r="O979" s="461"/>
      <c r="P979" s="461"/>
      <c r="Q979" s="461"/>
    </row>
    <row r="980" ht="25.15" customHeight="true" x14ac:dyDescent="0.2">
      <c r="C980" s="461"/>
      <c r="D980" s="461"/>
      <c r="E980" s="461"/>
      <c r="F980" s="461"/>
      <c r="G980" s="461"/>
      <c r="H980" s="461"/>
      <c r="I980" s="461"/>
      <c r="J980" s="461"/>
      <c r="K980" s="461"/>
      <c r="L980" s="461"/>
      <c r="M980" s="461"/>
      <c r="N980" s="461"/>
      <c r="O980" s="461"/>
      <c r="P980" s="461"/>
      <c r="Q980" s="461"/>
    </row>
    <row r="981" ht="25.15" customHeight="true" x14ac:dyDescent="0.2">
      <c r="C981" s="461"/>
      <c r="D981" s="461"/>
      <c r="E981" s="461"/>
      <c r="F981" s="461"/>
      <c r="G981" s="461"/>
      <c r="H981" s="461"/>
      <c r="I981" s="461"/>
      <c r="J981" s="461"/>
      <c r="K981" s="461"/>
      <c r="L981" s="461"/>
      <c r="M981" s="461"/>
      <c r="N981" s="461"/>
      <c r="O981" s="461"/>
      <c r="P981" s="461"/>
      <c r="Q981" s="461"/>
    </row>
    <row r="982" ht="25.15" customHeight="true" x14ac:dyDescent="0.2">
      <c r="C982" s="461"/>
      <c r="D982" s="461"/>
      <c r="E982" s="461"/>
      <c r="F982" s="461"/>
      <c r="G982" s="461"/>
      <c r="H982" s="461"/>
      <c r="I982" s="461"/>
      <c r="J982" s="461"/>
      <c r="K982" s="461"/>
      <c r="L982" s="461"/>
      <c r="M982" s="461"/>
      <c r="N982" s="461"/>
      <c r="O982" s="461"/>
      <c r="P982" s="461"/>
      <c r="Q982" s="461"/>
    </row>
    <row r="983" ht="25.15" customHeight="true" x14ac:dyDescent="0.2">
      <c r="C983" s="461"/>
      <c r="D983" s="461"/>
      <c r="E983" s="461"/>
      <c r="F983" s="461"/>
      <c r="G983" s="461"/>
      <c r="H983" s="461"/>
      <c r="I983" s="461"/>
      <c r="J983" s="461"/>
      <c r="K983" s="461"/>
      <c r="L983" s="461"/>
      <c r="M983" s="461"/>
      <c r="N983" s="461"/>
      <c r="O983" s="461"/>
      <c r="P983" s="461"/>
      <c r="Q983" s="461"/>
    </row>
    <row r="984" ht="25.15" customHeight="true" x14ac:dyDescent="0.2">
      <c r="C984" s="461"/>
      <c r="D984" s="461"/>
      <c r="E984" s="461"/>
      <c r="F984" s="461"/>
      <c r="G984" s="461"/>
      <c r="H984" s="461"/>
      <c r="I984" s="461"/>
      <c r="J984" s="461"/>
      <c r="K984" s="461"/>
      <c r="L984" s="461"/>
      <c r="M984" s="461"/>
      <c r="N984" s="461"/>
      <c r="O984" s="461"/>
      <c r="P984" s="461"/>
      <c r="Q984" s="461"/>
    </row>
    <row r="985" ht="25.15" customHeight="true" x14ac:dyDescent="0.2">
      <c r="C985" s="461"/>
      <c r="D985" s="461"/>
      <c r="E985" s="461"/>
      <c r="F985" s="461"/>
      <c r="G985" s="461"/>
      <c r="H985" s="461"/>
      <c r="I985" s="461"/>
      <c r="J985" s="461"/>
      <c r="K985" s="461"/>
      <c r="L985" s="461"/>
      <c r="M985" s="461"/>
      <c r="N985" s="461"/>
      <c r="O985" s="461"/>
      <c r="P985" s="461"/>
      <c r="Q985" s="461"/>
    </row>
    <row r="986" ht="25.15" customHeight="true" x14ac:dyDescent="0.2">
      <c r="C986" s="461"/>
      <c r="D986" s="461"/>
      <c r="E986" s="461"/>
      <c r="F986" s="461"/>
      <c r="G986" s="461"/>
      <c r="H986" s="461"/>
      <c r="I986" s="461"/>
      <c r="J986" s="461"/>
      <c r="K986" s="461"/>
      <c r="L986" s="461"/>
      <c r="M986" s="461"/>
      <c r="N986" s="461"/>
      <c r="O986" s="461"/>
      <c r="P986" s="461"/>
      <c r="Q986" s="461"/>
    </row>
    <row r="987" ht="25.15" customHeight="true" x14ac:dyDescent="0.2">
      <c r="C987" s="461"/>
      <c r="D987" s="461"/>
      <c r="E987" s="461"/>
      <c r="F987" s="461"/>
      <c r="G987" s="461"/>
      <c r="H987" s="461"/>
      <c r="I987" s="461"/>
      <c r="J987" s="461"/>
      <c r="K987" s="461"/>
      <c r="L987" s="461"/>
      <c r="M987" s="461"/>
      <c r="N987" s="461"/>
      <c r="O987" s="461"/>
      <c r="P987" s="461"/>
      <c r="Q987" s="461"/>
    </row>
    <row r="988" ht="25.15" customHeight="true" x14ac:dyDescent="0.2">
      <c r="C988" s="461"/>
      <c r="D988" s="461"/>
      <c r="E988" s="461"/>
      <c r="F988" s="461"/>
      <c r="G988" s="461"/>
      <c r="H988" s="461"/>
      <c r="I988" s="461"/>
      <c r="J988" s="461"/>
      <c r="K988" s="461"/>
      <c r="L988" s="461"/>
      <c r="M988" s="461"/>
      <c r="N988" s="461"/>
      <c r="O988" s="461"/>
      <c r="P988" s="461"/>
      <c r="Q988" s="461"/>
    </row>
    <row r="989" ht="25.15" customHeight="true" x14ac:dyDescent="0.2">
      <c r="C989" s="461"/>
      <c r="D989" s="461"/>
      <c r="E989" s="461"/>
      <c r="F989" s="461"/>
      <c r="G989" s="461"/>
      <c r="H989" s="461"/>
      <c r="I989" s="461"/>
      <c r="J989" s="461"/>
      <c r="K989" s="461"/>
      <c r="L989" s="461"/>
      <c r="M989" s="461"/>
      <c r="N989" s="461"/>
      <c r="O989" s="461"/>
      <c r="P989" s="461"/>
      <c r="Q989" s="461"/>
    </row>
    <row r="990" ht="25.15" customHeight="true" x14ac:dyDescent="0.2">
      <c r="C990" s="461"/>
      <c r="D990" s="461"/>
      <c r="E990" s="461"/>
      <c r="F990" s="461"/>
      <c r="G990" s="461"/>
      <c r="H990" s="461"/>
      <c r="I990" s="461"/>
      <c r="J990" s="461"/>
      <c r="K990" s="461"/>
      <c r="L990" s="461"/>
      <c r="M990" s="461"/>
      <c r="N990" s="461"/>
      <c r="O990" s="461"/>
      <c r="P990" s="461"/>
      <c r="Q990" s="461"/>
    </row>
    <row r="991" ht="25.15" customHeight="true" x14ac:dyDescent="0.2">
      <c r="C991" s="461"/>
      <c r="D991" s="461"/>
      <c r="E991" s="461"/>
      <c r="F991" s="461"/>
      <c r="G991" s="461"/>
      <c r="H991" s="461"/>
      <c r="I991" s="461"/>
      <c r="J991" s="461"/>
      <c r="K991" s="461"/>
      <c r="L991" s="461"/>
      <c r="M991" s="461"/>
      <c r="N991" s="461"/>
      <c r="O991" s="461"/>
      <c r="P991" s="461"/>
      <c r="Q991" s="461"/>
    </row>
    <row r="992" ht="25.15" customHeight="true" x14ac:dyDescent="0.2">
      <c r="C992" s="461"/>
      <c r="D992" s="461"/>
      <c r="E992" s="461"/>
      <c r="F992" s="461"/>
      <c r="G992" s="461"/>
      <c r="H992" s="461"/>
      <c r="I992" s="461"/>
      <c r="J992" s="461"/>
      <c r="K992" s="461"/>
      <c r="L992" s="461"/>
      <c r="M992" s="461"/>
      <c r="N992" s="461"/>
      <c r="O992" s="461"/>
      <c r="P992" s="461"/>
      <c r="Q992" s="461"/>
    </row>
    <row r="993" ht="25.15" customHeight="true" x14ac:dyDescent="0.2">
      <c r="C993" s="461"/>
      <c r="D993" s="461"/>
      <c r="E993" s="461"/>
      <c r="F993" s="461"/>
      <c r="G993" s="461"/>
      <c r="H993" s="461"/>
      <c r="I993" s="461"/>
      <c r="J993" s="461"/>
      <c r="K993" s="461"/>
      <c r="L993" s="461"/>
      <c r="M993" s="461"/>
      <c r="N993" s="461"/>
      <c r="O993" s="461"/>
      <c r="P993" s="461"/>
      <c r="Q993" s="461"/>
    </row>
    <row r="994" ht="25.15" customHeight="true" x14ac:dyDescent="0.2">
      <c r="C994" s="461"/>
      <c r="D994" s="461"/>
      <c r="E994" s="461"/>
      <c r="F994" s="461"/>
      <c r="G994" s="461"/>
      <c r="H994" s="461"/>
      <c r="I994" s="461"/>
      <c r="J994" s="461"/>
      <c r="K994" s="461"/>
      <c r="L994" s="461"/>
      <c r="M994" s="461"/>
      <c r="N994" s="461"/>
      <c r="O994" s="461"/>
      <c r="P994" s="461"/>
      <c r="Q994" s="461"/>
    </row>
    <row r="995" ht="25.15" customHeight="true" x14ac:dyDescent="0.2">
      <c r="C995" s="461"/>
      <c r="D995" s="461"/>
      <c r="E995" s="461"/>
      <c r="F995" s="461"/>
      <c r="G995" s="461"/>
      <c r="H995" s="461"/>
      <c r="I995" s="461"/>
      <c r="J995" s="461"/>
      <c r="K995" s="461"/>
      <c r="L995" s="461"/>
      <c r="M995" s="461"/>
      <c r="N995" s="461"/>
      <c r="O995" s="461"/>
      <c r="P995" s="461"/>
      <c r="Q995" s="461"/>
    </row>
    <row r="996" ht="25.15" customHeight="true" x14ac:dyDescent="0.2">
      <c r="C996" s="461"/>
      <c r="D996" s="461"/>
      <c r="E996" s="461"/>
      <c r="F996" s="461"/>
      <c r="G996" s="461"/>
      <c r="H996" s="461"/>
      <c r="I996" s="461"/>
      <c r="J996" s="461"/>
      <c r="K996" s="461"/>
      <c r="L996" s="461"/>
      <c r="M996" s="461"/>
      <c r="N996" s="461"/>
      <c r="O996" s="461"/>
      <c r="P996" s="461"/>
      <c r="Q996" s="461"/>
    </row>
    <row r="997" ht="25.15" customHeight="true" x14ac:dyDescent="0.2">
      <c r="C997" s="461"/>
      <c r="D997" s="461"/>
      <c r="E997" s="461"/>
      <c r="F997" s="461"/>
      <c r="G997" s="461"/>
      <c r="H997" s="461"/>
      <c r="I997" s="461"/>
      <c r="J997" s="461"/>
      <c r="K997" s="461"/>
      <c r="L997" s="461"/>
      <c r="M997" s="461"/>
      <c r="N997" s="461"/>
      <c r="O997" s="461"/>
      <c r="P997" s="461"/>
      <c r="Q997" s="461"/>
    </row>
    <row r="998" ht="25.15" customHeight="true" x14ac:dyDescent="0.2">
      <c r="C998" s="461"/>
      <c r="D998" s="461"/>
      <c r="E998" s="461"/>
      <c r="F998" s="461"/>
      <c r="G998" s="461"/>
      <c r="H998" s="461"/>
      <c r="I998" s="461"/>
      <c r="J998" s="461"/>
      <c r="K998" s="461"/>
      <c r="L998" s="461"/>
      <c r="M998" s="461"/>
      <c r="N998" s="461"/>
      <c r="O998" s="461"/>
      <c r="P998" s="461"/>
      <c r="Q998" s="461"/>
    </row>
    <row r="999" ht="25.15" customHeight="true" x14ac:dyDescent="0.2">
      <c r="C999" s="461"/>
      <c r="D999" s="461"/>
      <c r="E999" s="461"/>
      <c r="F999" s="461"/>
      <c r="G999" s="461"/>
      <c r="H999" s="461"/>
      <c r="I999" s="461"/>
      <c r="J999" s="461"/>
      <c r="K999" s="461"/>
      <c r="L999" s="461"/>
      <c r="M999" s="461"/>
      <c r="N999" s="461"/>
      <c r="O999" s="461"/>
      <c r="P999" s="461"/>
      <c r="Q999" s="461"/>
    </row>
    <row r="1000" ht="25.15" customHeight="true" x14ac:dyDescent="0.2">
      <c r="C1000" s="461"/>
      <c r="D1000" s="461"/>
      <c r="E1000" s="461"/>
      <c r="F1000" s="461"/>
      <c r="G1000" s="461"/>
      <c r="H1000" s="461"/>
      <c r="I1000" s="461"/>
      <c r="J1000" s="461"/>
      <c r="K1000" s="461"/>
      <c r="L1000" s="461"/>
      <c r="M1000" s="461"/>
      <c r="N1000" s="461"/>
      <c r="O1000" s="461"/>
      <c r="P1000" s="461"/>
      <c r="Q1000" s="461"/>
    </row>
    <row r="1001" ht="25.15" customHeight="true" x14ac:dyDescent="0.2">
      <c r="C1001" s="461"/>
      <c r="D1001" s="461"/>
      <c r="E1001" s="461"/>
      <c r="F1001" s="461"/>
      <c r="G1001" s="461"/>
      <c r="H1001" s="461"/>
      <c r="I1001" s="461"/>
      <c r="J1001" s="461"/>
      <c r="K1001" s="461"/>
      <c r="L1001" s="461"/>
      <c r="M1001" s="461"/>
      <c r="N1001" s="461"/>
      <c r="O1001" s="461"/>
      <c r="P1001" s="461"/>
      <c r="Q1001" s="461"/>
    </row>
    <row r="1002" ht="25.15" customHeight="true" x14ac:dyDescent="0.2">
      <c r="C1002" s="461"/>
      <c r="D1002" s="461"/>
      <c r="E1002" s="461"/>
      <c r="F1002" s="461"/>
      <c r="G1002" s="461"/>
      <c r="H1002" s="461"/>
      <c r="I1002" s="461"/>
      <c r="J1002" s="461"/>
      <c r="K1002" s="461"/>
      <c r="L1002" s="461"/>
      <c r="M1002" s="461"/>
      <c r="N1002" s="461"/>
      <c r="O1002" s="461"/>
      <c r="P1002" s="461"/>
      <c r="Q1002" s="461"/>
    </row>
    <row r="1003" ht="25.15" customHeight="true" x14ac:dyDescent="0.2">
      <c r="C1003" s="461"/>
      <c r="D1003" s="461"/>
      <c r="E1003" s="461"/>
      <c r="F1003" s="461"/>
      <c r="G1003" s="461"/>
      <c r="H1003" s="461"/>
      <c r="I1003" s="461"/>
      <c r="J1003" s="461"/>
      <c r="K1003" s="461"/>
      <c r="L1003" s="461"/>
      <c r="M1003" s="461"/>
      <c r="N1003" s="461"/>
      <c r="O1003" s="461"/>
      <c r="P1003" s="461"/>
      <c r="Q1003" s="461"/>
    </row>
    <row r="1004" ht="25.15" customHeight="true" x14ac:dyDescent="0.2">
      <c r="C1004" s="461"/>
      <c r="D1004" s="461"/>
      <c r="E1004" s="461"/>
      <c r="F1004" s="461"/>
      <c r="G1004" s="461"/>
      <c r="H1004" s="461"/>
      <c r="I1004" s="461"/>
      <c r="J1004" s="461"/>
      <c r="K1004" s="461"/>
      <c r="L1004" s="461"/>
      <c r="M1004" s="461"/>
      <c r="N1004" s="461"/>
      <c r="O1004" s="461"/>
      <c r="P1004" s="461"/>
      <c r="Q1004" s="461"/>
    </row>
    <row r="1005" ht="25.15" customHeight="true" x14ac:dyDescent="0.2">
      <c r="C1005" s="461"/>
      <c r="D1005" s="461"/>
      <c r="E1005" s="461"/>
      <c r="F1005" s="461"/>
      <c r="G1005" s="461"/>
      <c r="H1005" s="461"/>
      <c r="I1005" s="461"/>
      <c r="J1005" s="461"/>
      <c r="K1005" s="461"/>
      <c r="L1005" s="461"/>
      <c r="M1005" s="461"/>
      <c r="N1005" s="461"/>
      <c r="O1005" s="461"/>
      <c r="P1005" s="461"/>
      <c r="Q1005" s="461"/>
    </row>
    <row r="1006" ht="25.15" customHeight="true" x14ac:dyDescent="0.2">
      <c r="C1006" s="461"/>
      <c r="D1006" s="461"/>
      <c r="E1006" s="461"/>
      <c r="F1006" s="461"/>
      <c r="G1006" s="461"/>
      <c r="H1006" s="461"/>
      <c r="I1006" s="461"/>
      <c r="J1006" s="461"/>
      <c r="K1006" s="461"/>
      <c r="L1006" s="461"/>
      <c r="M1006" s="461"/>
      <c r="N1006" s="461"/>
      <c r="O1006" s="461"/>
      <c r="P1006" s="461"/>
      <c r="Q1006" s="461"/>
    </row>
    <row r="1007" ht="25.15" customHeight="true" x14ac:dyDescent="0.2">
      <c r="C1007" s="461"/>
      <c r="D1007" s="461"/>
      <c r="E1007" s="461"/>
      <c r="F1007" s="461"/>
      <c r="G1007" s="461"/>
      <c r="H1007" s="461"/>
      <c r="I1007" s="461"/>
      <c r="J1007" s="461"/>
      <c r="K1007" s="461"/>
      <c r="L1007" s="461"/>
      <c r="M1007" s="461"/>
      <c r="N1007" s="461"/>
      <c r="O1007" s="461"/>
      <c r="P1007" s="461"/>
      <c r="Q1007" s="461"/>
    </row>
    <row r="1008" ht="25.15" customHeight="true" x14ac:dyDescent="0.2">
      <c r="C1008" s="461"/>
      <c r="D1008" s="461"/>
      <c r="E1008" s="461"/>
      <c r="F1008" s="461"/>
      <c r="G1008" s="461"/>
      <c r="H1008" s="461"/>
      <c r="I1008" s="461"/>
      <c r="J1008" s="461"/>
      <c r="K1008" s="461"/>
      <c r="L1008" s="461"/>
      <c r="M1008" s="461"/>
      <c r="N1008" s="461"/>
      <c r="O1008" s="461"/>
      <c r="P1008" s="461"/>
      <c r="Q1008" s="461"/>
    </row>
    <row r="1009" ht="25.15" customHeight="true" x14ac:dyDescent="0.2">
      <c r="C1009" s="461"/>
      <c r="D1009" s="461"/>
      <c r="E1009" s="461"/>
      <c r="F1009" s="461"/>
      <c r="G1009" s="461"/>
      <c r="H1009" s="461"/>
      <c r="I1009" s="461"/>
      <c r="J1009" s="461"/>
      <c r="K1009" s="461"/>
      <c r="L1009" s="461"/>
      <c r="M1009" s="461"/>
      <c r="N1009" s="461"/>
      <c r="O1009" s="461"/>
      <c r="P1009" s="461"/>
      <c r="Q1009" s="461"/>
    </row>
    <row r="1010" ht="25.15" customHeight="true" x14ac:dyDescent="0.2">
      <c r="C1010" s="461"/>
      <c r="D1010" s="461"/>
      <c r="E1010" s="461"/>
      <c r="F1010" s="461"/>
      <c r="G1010" s="461"/>
      <c r="H1010" s="461"/>
      <c r="I1010" s="461"/>
      <c r="J1010" s="461"/>
      <c r="K1010" s="461"/>
      <c r="L1010" s="461"/>
      <c r="M1010" s="461"/>
      <c r="N1010" s="461"/>
      <c r="O1010" s="461"/>
      <c r="P1010" s="461"/>
      <c r="Q1010" s="461"/>
    </row>
    <row r="1011" ht="25.15" customHeight="true" x14ac:dyDescent="0.2">
      <c r="C1011" s="461"/>
      <c r="D1011" s="461"/>
      <c r="E1011" s="461"/>
      <c r="F1011" s="461"/>
      <c r="G1011" s="461"/>
      <c r="H1011" s="461"/>
      <c r="I1011" s="461"/>
      <c r="J1011" s="461"/>
      <c r="K1011" s="461"/>
      <c r="L1011" s="461"/>
      <c r="M1011" s="461"/>
      <c r="N1011" s="461"/>
      <c r="O1011" s="461"/>
      <c r="P1011" s="461"/>
      <c r="Q1011" s="461"/>
    </row>
    <row r="1012" ht="25.15" customHeight="true" x14ac:dyDescent="0.2">
      <c r="C1012" s="461"/>
      <c r="D1012" s="461"/>
      <c r="E1012" s="461"/>
      <c r="F1012" s="461"/>
      <c r="G1012" s="461"/>
      <c r="H1012" s="461"/>
      <c r="I1012" s="461"/>
      <c r="J1012" s="461"/>
      <c r="K1012" s="461"/>
      <c r="L1012" s="461"/>
      <c r="M1012" s="461"/>
      <c r="N1012" s="461"/>
      <c r="O1012" s="461"/>
      <c r="P1012" s="461"/>
      <c r="Q1012" s="461"/>
    </row>
    <row r="1013" ht="25.15" customHeight="true" x14ac:dyDescent="0.2">
      <c r="C1013" s="461"/>
      <c r="D1013" s="461"/>
      <c r="E1013" s="461"/>
      <c r="F1013" s="461"/>
      <c r="G1013" s="461"/>
      <c r="H1013" s="461"/>
      <c r="I1013" s="461"/>
      <c r="J1013" s="461"/>
      <c r="K1013" s="461"/>
      <c r="L1013" s="461"/>
      <c r="M1013" s="461"/>
      <c r="N1013" s="461"/>
      <c r="O1013" s="461"/>
      <c r="P1013" s="461"/>
      <c r="Q1013" s="461"/>
    </row>
    <row r="1014" ht="25.15" customHeight="true" x14ac:dyDescent="0.2">
      <c r="C1014" s="461"/>
      <c r="D1014" s="461"/>
      <c r="E1014" s="461"/>
      <c r="F1014" s="461"/>
      <c r="G1014" s="461"/>
      <c r="H1014" s="461"/>
      <c r="I1014" s="461"/>
      <c r="J1014" s="461"/>
      <c r="K1014" s="461"/>
      <c r="L1014" s="461"/>
      <c r="M1014" s="461"/>
      <c r="N1014" s="461"/>
      <c r="O1014" s="461"/>
      <c r="P1014" s="461"/>
      <c r="Q1014" s="461"/>
    </row>
    <row r="1015" ht="25.15" customHeight="true" x14ac:dyDescent="0.2">
      <c r="C1015" s="461"/>
      <c r="D1015" s="461"/>
      <c r="E1015" s="461"/>
      <c r="F1015" s="461"/>
      <c r="G1015" s="461"/>
      <c r="H1015" s="461"/>
      <c r="I1015" s="461"/>
      <c r="J1015" s="461"/>
      <c r="K1015" s="461"/>
      <c r="L1015" s="461"/>
      <c r="M1015" s="461"/>
      <c r="N1015" s="461"/>
      <c r="O1015" s="461"/>
      <c r="P1015" s="461"/>
      <c r="Q1015" s="461"/>
    </row>
    <row r="1016" ht="25.15" customHeight="true" x14ac:dyDescent="0.2">
      <c r="C1016" s="461"/>
      <c r="D1016" s="461"/>
      <c r="E1016" s="461"/>
      <c r="F1016" s="461"/>
      <c r="G1016" s="461"/>
      <c r="H1016" s="461"/>
      <c r="I1016" s="461"/>
      <c r="J1016" s="461"/>
      <c r="K1016" s="461"/>
      <c r="L1016" s="461"/>
      <c r="M1016" s="461"/>
      <c r="N1016" s="461"/>
      <c r="O1016" s="461"/>
      <c r="P1016" s="461"/>
      <c r="Q1016" s="461"/>
    </row>
    <row r="1017" ht="25.15" customHeight="true" x14ac:dyDescent="0.2">
      <c r="C1017" s="461"/>
      <c r="D1017" s="461"/>
      <c r="E1017" s="461"/>
      <c r="F1017" s="461"/>
      <c r="G1017" s="461"/>
      <c r="H1017" s="461"/>
      <c r="I1017" s="461"/>
      <c r="J1017" s="461"/>
      <c r="K1017" s="461"/>
      <c r="L1017" s="461"/>
      <c r="M1017" s="461"/>
      <c r="N1017" s="461"/>
      <c r="O1017" s="461"/>
      <c r="P1017" s="461"/>
      <c r="Q1017" s="461"/>
    </row>
    <row r="1018" ht="25.15" customHeight="true" x14ac:dyDescent="0.2">
      <c r="C1018" s="461"/>
      <c r="D1018" s="461"/>
      <c r="E1018" s="461"/>
      <c r="F1018" s="461"/>
      <c r="G1018" s="461"/>
      <c r="H1018" s="461"/>
      <c r="I1018" s="461"/>
      <c r="J1018" s="461"/>
      <c r="K1018" s="461"/>
      <c r="L1018" s="461"/>
      <c r="M1018" s="461"/>
      <c r="N1018" s="461"/>
      <c r="O1018" s="461"/>
      <c r="P1018" s="461"/>
      <c r="Q1018" s="461"/>
    </row>
    <row r="1019" ht="25.15" customHeight="true" x14ac:dyDescent="0.2">
      <c r="C1019" s="461"/>
      <c r="D1019" s="461"/>
      <c r="E1019" s="461"/>
      <c r="F1019" s="461"/>
      <c r="G1019" s="461"/>
      <c r="H1019" s="461"/>
      <c r="I1019" s="461"/>
      <c r="J1019" s="461"/>
      <c r="K1019" s="461"/>
      <c r="L1019" s="461"/>
      <c r="M1019" s="461"/>
      <c r="N1019" s="461"/>
      <c r="O1019" s="461"/>
      <c r="P1019" s="461"/>
      <c r="Q1019" s="461"/>
    </row>
    <row r="1020" ht="25.15" customHeight="true" x14ac:dyDescent="0.2">
      <c r="C1020" s="461"/>
      <c r="D1020" s="461"/>
      <c r="E1020" s="461"/>
      <c r="F1020" s="461"/>
      <c r="G1020" s="461"/>
      <c r="H1020" s="461"/>
      <c r="I1020" s="461"/>
      <c r="J1020" s="461"/>
      <c r="K1020" s="461"/>
      <c r="L1020" s="461"/>
      <c r="M1020" s="461"/>
      <c r="N1020" s="461"/>
      <c r="O1020" s="461"/>
      <c r="P1020" s="461"/>
      <c r="Q1020" s="461"/>
    </row>
    <row r="1021" ht="25.15" customHeight="true" x14ac:dyDescent="0.2">
      <c r="C1021" s="461"/>
      <c r="D1021" s="461"/>
      <c r="E1021" s="461"/>
      <c r="F1021" s="461"/>
      <c r="G1021" s="461"/>
      <c r="H1021" s="461"/>
      <c r="I1021" s="461"/>
      <c r="J1021" s="461"/>
      <c r="K1021" s="461"/>
      <c r="L1021" s="461"/>
      <c r="M1021" s="461"/>
      <c r="N1021" s="461"/>
      <c r="O1021" s="461"/>
      <c r="P1021" s="461"/>
      <c r="Q1021" s="461"/>
    </row>
    <row r="1022" ht="25.15" customHeight="true" x14ac:dyDescent="0.2">
      <c r="C1022" s="461"/>
      <c r="D1022" s="461"/>
      <c r="E1022" s="461"/>
      <c r="F1022" s="461"/>
      <c r="G1022" s="461"/>
      <c r="H1022" s="461"/>
      <c r="I1022" s="461"/>
      <c r="J1022" s="461"/>
      <c r="K1022" s="461"/>
      <c r="L1022" s="461"/>
      <c r="M1022" s="461"/>
      <c r="N1022" s="461"/>
      <c r="O1022" s="461"/>
      <c r="P1022" s="461"/>
      <c r="Q1022" s="461"/>
    </row>
    <row r="1023" ht="25.15" customHeight="true" x14ac:dyDescent="0.2">
      <c r="C1023" s="461"/>
      <c r="D1023" s="461"/>
      <c r="E1023" s="461"/>
      <c r="F1023" s="461"/>
      <c r="G1023" s="461"/>
      <c r="H1023" s="461"/>
      <c r="I1023" s="461"/>
      <c r="J1023" s="461"/>
      <c r="K1023" s="461"/>
      <c r="L1023" s="461"/>
      <c r="M1023" s="461"/>
      <c r="N1023" s="461"/>
      <c r="O1023" s="461"/>
      <c r="P1023" s="461"/>
      <c r="Q1023" s="461"/>
    </row>
    <row r="1024" ht="25.15" customHeight="true" x14ac:dyDescent="0.2">
      <c r="C1024" s="461"/>
      <c r="D1024" s="461"/>
      <c r="E1024" s="461"/>
      <c r="F1024" s="461"/>
      <c r="G1024" s="461"/>
      <c r="H1024" s="461"/>
      <c r="I1024" s="461"/>
      <c r="J1024" s="461"/>
      <c r="K1024" s="461"/>
      <c r="L1024" s="461"/>
      <c r="M1024" s="461"/>
      <c r="N1024" s="461"/>
      <c r="O1024" s="461"/>
      <c r="P1024" s="461"/>
      <c r="Q1024" s="461"/>
    </row>
    <row r="1025" s="218" customFormat="true" ht="21" customHeight="true" x14ac:dyDescent="0.2">
      <c r="A1025" s="1870" t="s">
        <v>292</v>
      </c>
      <c r="B1025" s="1871"/>
      <c r="C1025" s="1872"/>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0"/>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1873" t="s">
        <v>192</v>
      </c>
      <c r="B1026" s="1874"/>
      <c r="C1026" s="424" t="s">
        <v>193</v>
      </c>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0"/>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25" t="s">
        <v>194</v>
      </c>
      <c r="B1027" s="426" t="s">
        <v>195</v>
      </c>
      <c r="C1027" s="427">
        <v>16801</v>
      </c>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0"/>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28" t="s">
        <v>196</v>
      </c>
      <c r="B1028" s="429" t="s">
        <v>195</v>
      </c>
      <c r="C1028" s="430">
        <v>16801</v>
      </c>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0"/>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28" t="s">
        <v>197</v>
      </c>
      <c r="B1029" s="429" t="s">
        <v>195</v>
      </c>
      <c r="C1029" s="430">
        <v>16801</v>
      </c>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0"/>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28" t="s">
        <v>198</v>
      </c>
      <c r="B1030" s="429" t="s">
        <v>195</v>
      </c>
      <c r="C1030" s="430">
        <v>16801</v>
      </c>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0"/>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1875" t="s">
        <v>199</v>
      </c>
      <c r="B1031" s="429" t="s">
        <v>200</v>
      </c>
      <c r="C1031" s="430">
        <v>4825</v>
      </c>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0"/>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1875"/>
      <c r="B1032" s="429" t="s">
        <v>201</v>
      </c>
      <c r="C1032" s="430">
        <v>11976</v>
      </c>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0"/>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1876"/>
      <c r="B1033" s="431" t="s">
        <v>177</v>
      </c>
      <c r="C1033" s="432">
        <v>0</v>
      </c>
      <c r="AJ1033" s="211"/>
      <c r="AK1033" s="211"/>
      <c r="AL1033" s="211"/>
      <c r="AM1033" s="211"/>
      <c r="AN1033" s="211"/>
      <c r="AO1033" s="211"/>
      <c r="AP1033" s="211"/>
      <c r="AQ1033" s="211"/>
      <c r="AR1033" s="211"/>
      <c r="AS1033" s="211"/>
      <c r="AT1033" s="211"/>
      <c r="AU1033" s="211"/>
      <c r="AV1033" s="211"/>
      <c r="AW1033" s="211"/>
      <c r="AX1033" s="211"/>
      <c r="AY1033" s="211"/>
      <c r="AZ1033" s="211"/>
      <c r="BA1033" s="417"/>
      <c r="BB1033" s="136"/>
      <c r="BC1033" s="417"/>
      <c r="BD1033" s="417"/>
      <c r="BE1033" s="417"/>
      <c r="BF1033" s="417"/>
      <c r="BG1033" s="417"/>
      <c r="BH1033" s="417"/>
      <c r="BI1033" s="417"/>
      <c r="BJ1033" s="417"/>
      <c r="BK1033" s="417"/>
      <c r="BL1033" s="417"/>
      <c r="BM1033" s="417"/>
      <c r="BN1033" s="417"/>
      <c r="BO1033" s="417"/>
      <c r="BP1033" s="417"/>
      <c r="BQ1033" s="417"/>
      <c r="BR1033" s="417"/>
      <c r="BS1033" s="417"/>
      <c r="BT1033" s="417"/>
      <c r="BU1033" s="417"/>
      <c r="BV1033" s="417"/>
      <c r="BW1033" s="417"/>
      <c r="BX1033" s="417"/>
      <c r="BY1033" s="417"/>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1877" t="s">
        <v>293</v>
      </c>
      <c r="B1034" s="1878"/>
      <c r="C1034" s="1879"/>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0"/>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6"/>
      <c r="AJ1035" s="211"/>
      <c r="AK1035" s="211"/>
      <c r="AL1035" s="211"/>
      <c r="AM1035" s="211"/>
      <c r="AN1035" s="211"/>
      <c r="AO1035" s="211"/>
      <c r="AP1035" s="211"/>
      <c r="AQ1035" s="211"/>
      <c r="AR1035" s="211"/>
      <c r="AS1035" s="211"/>
      <c r="AT1035" s="211"/>
      <c r="AU1035" s="211"/>
      <c r="AV1035" s="211"/>
      <c r="AW1035" s="211"/>
      <c r="AX1035" s="211"/>
      <c r="AY1035" s="211"/>
      <c r="AZ1035" s="211"/>
      <c r="BA1035" s="391"/>
      <c r="BB1035" s="238"/>
      <c r="BC1035" s="391"/>
      <c r="BD1035" s="391"/>
      <c r="BE1035" s="391"/>
      <c r="BF1035" s="391"/>
      <c r="BG1035" s="391"/>
      <c r="BH1035" s="391"/>
      <c r="BI1035" s="391"/>
      <c r="BJ1035" s="391"/>
      <c r="BK1035" s="391"/>
      <c r="BL1035" s="391"/>
      <c r="BM1035" s="391"/>
      <c r="BN1035" s="391"/>
      <c r="BO1035" s="391"/>
      <c r="BP1035" s="391"/>
      <c r="BQ1035" s="391"/>
      <c r="BR1035" s="391"/>
      <c r="BS1035" s="391"/>
      <c r="BT1035" s="391"/>
      <c r="BU1035" s="391"/>
      <c r="BV1035" s="391"/>
      <c r="BW1035" s="391"/>
      <c r="BX1035" s="391"/>
      <c r="BY1035" s="391"/>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1" t="s">
        <v>120</v>
      </c>
      <c r="B1036" s="118" t="s">
        <v>121</v>
      </c>
    </row>
    <row r="1037" ht="15" customHeight="true" x14ac:dyDescent="0.2">
      <c r="A1037" s="292" t="str">
        <f>R15</f>
        <v>Blue Nile</v>
      </c>
      <c r="B1037" s="292">
        <f>BR122+BR123</f>
        <v>4094.1180093963694</v>
      </c>
    </row>
    <row r="1038" ht="15" customHeight="true" x14ac:dyDescent="0.2">
      <c r="A1038" s="292" t="str">
        <f>S15</f>
        <v>Central Darfor</v>
      </c>
      <c r="B1038" s="292">
        <f>BS122+BS123</f>
        <v>1646.4613215050683</v>
      </c>
    </row>
    <row r="1039" ht="15" customHeight="true" x14ac:dyDescent="0.2">
      <c r="A1039" s="292" t="str">
        <f>T15</f>
        <v>East Darfor</v>
      </c>
      <c r="B1039" s="292">
        <f>BT122+BT123</f>
        <v>3157.9382623869574</v>
      </c>
    </row>
    <row r="1040" ht="15" customHeight="true" x14ac:dyDescent="0.2">
      <c r="A1040" s="292" t="str">
        <f>U15</f>
        <v>Gadarif</v>
      </c>
      <c r="B1040" s="292">
        <f>BU122+BU123</f>
        <v>5004.9350826306872</v>
      </c>
    </row>
    <row r="1041" ht="15" customHeight="true" x14ac:dyDescent="0.2">
      <c r="A1041" s="292" t="str">
        <f>V15</f>
        <v>Gezira</v>
      </c>
      <c r="B1041" s="292">
        <f>BV122+BV123</f>
        <v>16270.331750052457</v>
      </c>
    </row>
    <row r="1042" ht="15" customHeight="true" x14ac:dyDescent="0.2">
      <c r="A1042" s="292" t="str">
        <f>W15</f>
        <v>Kassala</v>
      </c>
      <c r="B1042" s="292">
        <f>BW122+BW123</f>
        <v>4117.4683839576519</v>
      </c>
    </row>
    <row r="1043" ht="15" customHeight="true" x14ac:dyDescent="0.2">
      <c r="A1043" s="292" t="str">
        <f>X15</f>
        <v>Khartoum</v>
      </c>
      <c r="B1043" s="292">
        <f>BX122+XR123</f>
        <v>11742.811455805602</v>
      </c>
    </row>
    <row r="1044" ht="15" customHeight="true" x14ac:dyDescent="0.2">
      <c r="A1044" s="292" t="str">
        <f>Y15</f>
        <v>North Darfor</v>
      </c>
      <c r="B1044" s="292">
        <f>BY122+BY123</f>
        <v>7775.5548585015331</v>
      </c>
    </row>
    <row r="1045" ht="15" customHeight="true" x14ac:dyDescent="0.2">
      <c r="A1045" s="292" t="str">
        <f>Z15</f>
        <v>North Kordofan</v>
      </c>
      <c r="B1045" s="292">
        <f>BZ122+BZ123</f>
        <v>6358.9986923538436</v>
      </c>
    </row>
    <row r="1046" ht="15" customHeight="true" x14ac:dyDescent="0.2">
      <c r="A1046" s="238" t="str">
        <f>AA15</f>
        <v>Northern</v>
      </c>
      <c r="B1046" s="292">
        <f>CA122+CA123</f>
        <v>2181.1337694561867</v>
      </c>
    </row>
    <row r="1047" ht="15" customHeight="true" x14ac:dyDescent="0.2">
      <c r="A1047" s="238" t="str">
        <f>AB15</f>
        <v>Red Sea</v>
      </c>
      <c r="B1047" s="292">
        <f>CB122+CB123</f>
        <v>2489.2083002830436</v>
      </c>
    </row>
    <row r="1048" ht="15" customHeight="true" x14ac:dyDescent="0.2">
      <c r="A1048" s="238" t="str">
        <f>AC15</f>
        <v>River Nile</v>
      </c>
      <c r="B1048" s="292">
        <f>CC122+CC123</f>
        <v>3715.1993226472468</v>
      </c>
    </row>
    <row r="1049" ht="15" customHeight="true" x14ac:dyDescent="0.2">
      <c r="A1049" s="238" t="str">
        <f>AD15</f>
        <v>Sinnar</v>
      </c>
      <c r="B1049" s="292">
        <f>CD122+CD123</f>
        <v>3762.8758676089246</v>
      </c>
    </row>
    <row r="1050" ht="15" customHeight="true" x14ac:dyDescent="0.2">
      <c r="A1050" s="238" t="str">
        <f>AE15</f>
        <v>South Darfor</v>
      </c>
      <c r="B1050" s="292">
        <f>CE122+CE123</f>
        <v>7712.4500619990813</v>
      </c>
    </row>
    <row r="1051" ht="15" customHeight="true" x14ac:dyDescent="0.2">
      <c r="A1051" s="238" t="str">
        <f>AF15</f>
        <v>South Kordofan</v>
      </c>
      <c r="B1051" s="292">
        <f>CF122+CF123</f>
        <v>2982.7289907263412</v>
      </c>
    </row>
    <row r="1052" ht="15" customHeight="true" x14ac:dyDescent="0.2">
      <c r="A1052" s="238" t="str">
        <f>AG15</f>
        <v>West Darfor</v>
      </c>
      <c r="B1052" s="292">
        <f>CG122+CG123</f>
        <v>3023.3297554906358</v>
      </c>
    </row>
    <row r="1053" ht="15" customHeight="true" x14ac:dyDescent="0.2">
      <c r="A1053" s="238" t="str">
        <f>AH15</f>
        <v>West Kordofan</v>
      </c>
      <c r="B1053" s="292">
        <f>CH122+CH123</f>
        <v>5744.5014802452924</v>
      </c>
    </row>
    <row r="1054" ht="15" customHeight="true" x14ac:dyDescent="0.2">
      <c r="A1054" s="238" t="str">
        <f>AI15</f>
        <v>White Nile</v>
      </c>
      <c r="B1054" s="292">
        <f>CI122+CI123</f>
        <v>5016.4354525605831</v>
      </c>
    </row>
    <row r="1055" ht="15" customHeight="true" x14ac:dyDescent="0.2">
      <c r="A1055" s="238">
        <f>AJ15</f>
        <v>0</v>
      </c>
      <c r="B1055" s="292">
        <f>CJ122+CJ123</f>
        <v>0</v>
      </c>
    </row>
    <row r="1056" ht="15" customHeight="true" x14ac:dyDescent="0.2">
      <c r="A1056" s="238">
        <f>AK15</f>
        <v>0</v>
      </c>
      <c r="B1056" s="292">
        <f>CK122+CK123</f>
        <v>0</v>
      </c>
    </row>
    <row r="1057" ht="15" customHeight="true" x14ac:dyDescent="0.2">
      <c r="A1057" s="238">
        <f>AL15</f>
        <v>0</v>
      </c>
      <c r="B1057" s="292">
        <f>CL122+CL123</f>
        <v>0</v>
      </c>
    </row>
    <row r="1058" ht="15" customHeight="true" x14ac:dyDescent="0.2">
      <c r="A1058" s="238">
        <f>AM15</f>
        <v>0</v>
      </c>
      <c r="B1058" s="292">
        <f>CM122+CM123</f>
        <v>0</v>
      </c>
    </row>
    <row r="1059" ht="15" customHeight="true" x14ac:dyDescent="0.2">
      <c r="A1059" s="238">
        <f>AN15</f>
        <v>0</v>
      </c>
      <c r="B1059" s="292">
        <f>CN122+CN123</f>
        <v>0</v>
      </c>
    </row>
    <row r="1060" ht="15" customHeight="true" x14ac:dyDescent="0.2">
      <c r="A1060" s="238">
        <f>AO15</f>
        <v>0</v>
      </c>
      <c r="B1060" s="292">
        <f>CO122+CO123</f>
        <v>0</v>
      </c>
    </row>
    <row r="1061" ht="15" customHeight="true" x14ac:dyDescent="0.2">
      <c r="A1061" s="238">
        <f>AP15</f>
        <v>0</v>
      </c>
      <c r="B1061" s="292">
        <f>CP122+CP123</f>
        <v>0</v>
      </c>
    </row>
    <row r="1062" ht="15" customHeight="true" x14ac:dyDescent="0.2">
      <c r="A1062" s="238">
        <f>AQ15</f>
        <v>0</v>
      </c>
      <c r="B1062" s="292">
        <f>CQ122+CQ123</f>
        <v>0</v>
      </c>
    </row>
    <row r="1063" ht="15" customHeight="true" x14ac:dyDescent="0.2">
      <c r="A1063" s="238">
        <f>AR15</f>
        <v>0</v>
      </c>
      <c r="B1063" s="292">
        <f>CR122+CR123</f>
        <v>0</v>
      </c>
    </row>
    <row r="1064" ht="15" customHeight="true" x14ac:dyDescent="0.2">
      <c r="A1064" s="238">
        <f>AS15</f>
        <v>0</v>
      </c>
      <c r="B1064" s="292">
        <f>CS122+CS123</f>
        <v>0</v>
      </c>
    </row>
    <row r="1065" ht="15" customHeight="true" x14ac:dyDescent="0.2">
      <c r="A1065" s="238">
        <f>AT15</f>
        <v>0</v>
      </c>
      <c r="B1065" s="292">
        <f>CT122+CT123</f>
        <v>0</v>
      </c>
    </row>
    <row r="1066" ht="15" customHeight="true" x14ac:dyDescent="0.2">
      <c r="A1066" s="238">
        <f>AU15</f>
        <v>0</v>
      </c>
      <c r="B1066" s="292">
        <f>CU122+CU123</f>
        <v>0</v>
      </c>
    </row>
    <row r="1067" ht="15" customHeight="true" x14ac:dyDescent="0.2">
      <c r="A1067" s="238">
        <f>AV15</f>
        <v>0</v>
      </c>
      <c r="B1067" s="292">
        <f>CV122+CV123</f>
        <v>0</v>
      </c>
    </row>
    <row r="1068" ht="15" customHeight="true" x14ac:dyDescent="0.2">
      <c r="A1068" s="238">
        <f>AW15</f>
        <v>0</v>
      </c>
      <c r="B1068" s="292">
        <f>CW122+CW123</f>
        <v>0</v>
      </c>
    </row>
    <row r="1069" ht="15" customHeight="true" x14ac:dyDescent="0.2">
      <c r="A1069" s="238">
        <f>AX15</f>
        <v>0</v>
      </c>
      <c r="B1069" s="292">
        <f>CX122+CX123</f>
        <v>0</v>
      </c>
    </row>
    <row r="1070" ht="15" customHeight="true" x14ac:dyDescent="0.2">
      <c r="A1070" s="238">
        <f>AY15</f>
        <v>0</v>
      </c>
      <c r="B1070" s="292">
        <f>CY122+CY123</f>
        <v>0</v>
      </c>
    </row>
    <row r="1071" ht="15" customHeight="true" x14ac:dyDescent="0.2">
      <c r="A1071" s="238"/>
      <c r="B1071" s="292"/>
    </row>
    <row r="1072" ht="15" customHeight="true" x14ac:dyDescent="0.2">
      <c r="A1072" s="292">
        <f>34-COUNTIF(A1037:A1071,"0")</f>
        <v>18</v>
      </c>
      <c r="B1072" s="238" t="s">
        <v>137</v>
      </c>
    </row>
    <row r="1100" s="211" customFormat="true" ht="17.1" customHeight="true" x14ac:dyDescent="0.2">
      <c r="A1100" s="564"/>
      <c r="B1100" s="561"/>
      <c r="BA1100" s="391"/>
      <c r="BB1100" s="238"/>
      <c r="BC1100" s="391"/>
      <c r="BD1100" s="391"/>
      <c r="BE1100" s="391"/>
      <c r="BF1100" s="391"/>
      <c r="BG1100" s="391"/>
      <c r="BH1100" s="391"/>
      <c r="BI1100" s="391"/>
      <c r="BJ1100" s="391"/>
      <c r="BK1100" s="391"/>
      <c r="BL1100" s="391"/>
      <c r="BM1100" s="391"/>
      <c r="BN1100" s="391"/>
      <c r="BO1100" s="391"/>
      <c r="BP1100" s="391"/>
      <c r="BQ1100" s="391"/>
      <c r="BR1100" s="391"/>
      <c r="BS1100" s="391"/>
      <c r="BT1100" s="391"/>
      <c r="BU1100" s="391"/>
      <c r="BV1100" s="391"/>
      <c r="BW1100" s="391"/>
      <c r="BX1100" s="391"/>
      <c r="BY1100" s="391"/>
    </row>
    <row r="1101" s="211" customFormat="true" ht="17.1" customHeight="true" x14ac:dyDescent="0.2">
      <c r="A1101" s="565"/>
      <c r="B1101" s="562"/>
      <c r="BA1101" s="391"/>
      <c r="BB1101" s="238"/>
      <c r="BC1101" s="391"/>
      <c r="BD1101" s="391"/>
      <c r="BE1101" s="391"/>
      <c r="BF1101" s="391"/>
      <c r="BG1101" s="391"/>
      <c r="BH1101" s="391"/>
      <c r="BI1101" s="391"/>
      <c r="BJ1101" s="391"/>
      <c r="BK1101" s="391"/>
      <c r="BL1101" s="391"/>
      <c r="BM1101" s="391"/>
      <c r="BN1101" s="391"/>
      <c r="BO1101" s="391"/>
      <c r="BP1101" s="391"/>
      <c r="BQ1101" s="391"/>
      <c r="BR1101" s="391"/>
      <c r="BS1101" s="391"/>
      <c r="BT1101" s="391"/>
      <c r="BU1101" s="391"/>
      <c r="BV1101" s="391"/>
      <c r="BW1101" s="391"/>
      <c r="BX1101" s="391"/>
      <c r="BY1101" s="391"/>
    </row>
    <row r="1102" s="211" customFormat="true" ht="15" customHeight="true" x14ac:dyDescent="0.2">
      <c r="BA1102" s="391"/>
      <c r="BB1102" s="238"/>
      <c r="BC1102" s="391"/>
      <c r="BD1102" s="391"/>
      <c r="BE1102" s="391"/>
      <c r="BF1102" s="391"/>
      <c r="BG1102" s="391"/>
      <c r="BH1102" s="391"/>
      <c r="BI1102" s="391"/>
      <c r="BJ1102" s="391"/>
      <c r="BK1102" s="391"/>
      <c r="BL1102" s="391"/>
      <c r="BM1102" s="391"/>
      <c r="BN1102" s="391"/>
      <c r="BO1102" s="391"/>
      <c r="BP1102" s="391"/>
      <c r="BQ1102" s="391"/>
      <c r="BR1102" s="391"/>
      <c r="BS1102" s="391"/>
      <c r="BT1102" s="391"/>
      <c r="BU1102" s="391"/>
      <c r="BV1102" s="391"/>
      <c r="BW1102" s="391"/>
      <c r="BX1102" s="391"/>
      <c r="BY1102" s="391"/>
    </row>
    <row r="1103" s="211" customFormat="true" ht="15" customHeight="true" x14ac:dyDescent="0.2">
      <c r="BA1103" s="391"/>
      <c r="BB1103" s="238"/>
      <c r="BC1103" s="391"/>
      <c r="BD1103" s="391"/>
      <c r="BE1103" s="391"/>
      <c r="BF1103" s="391"/>
      <c r="BG1103" s="391"/>
      <c r="BH1103" s="391"/>
      <c r="BI1103" s="391"/>
      <c r="BJ1103" s="391"/>
      <c r="BK1103" s="391"/>
      <c r="BL1103" s="391"/>
      <c r="BM1103" s="391"/>
      <c r="BN1103" s="391"/>
      <c r="BO1103" s="391"/>
      <c r="BP1103" s="391"/>
      <c r="BQ1103" s="391"/>
      <c r="BR1103" s="391"/>
      <c r="BS1103" s="391"/>
      <c r="BT1103" s="391"/>
      <c r="BU1103" s="391"/>
      <c r="BV1103" s="391"/>
      <c r="BW1103" s="391"/>
      <c r="BX1103" s="391"/>
      <c r="BY1103" s="391"/>
    </row>
    <row r="1104" s="211" customFormat="true" ht="15" customHeight="true" x14ac:dyDescent="0.2">
      <c r="BA1104" s="391"/>
      <c r="BB1104" s="238"/>
      <c r="BC1104" s="391"/>
      <c r="BD1104" s="391"/>
      <c r="BE1104" s="391"/>
      <c r="BF1104" s="391"/>
      <c r="BG1104" s="391"/>
      <c r="BH1104" s="391"/>
      <c r="BI1104" s="391"/>
      <c r="BJ1104" s="391"/>
      <c r="BK1104" s="391"/>
      <c r="BL1104" s="391"/>
      <c r="BM1104" s="391"/>
      <c r="BN1104" s="391"/>
      <c r="BO1104" s="391"/>
      <c r="BP1104" s="391"/>
      <c r="BQ1104" s="391"/>
      <c r="BR1104" s="391"/>
      <c r="BS1104" s="391"/>
      <c r="BT1104" s="391"/>
      <c r="BU1104" s="391"/>
      <c r="BV1104" s="391"/>
      <c r="BW1104" s="391"/>
      <c r="BX1104" s="391"/>
      <c r="BY1104" s="391"/>
    </row>
    <row r="1105" s="211" customFormat="true" ht="15" customHeight="true" x14ac:dyDescent="0.2">
      <c r="BA1105" s="391"/>
      <c r="BB1105" s="238"/>
      <c r="BC1105" s="391"/>
      <c r="BD1105" s="391"/>
      <c r="BE1105" s="391"/>
      <c r="BF1105" s="391"/>
      <c r="BG1105" s="391"/>
      <c r="BH1105" s="391"/>
      <c r="BI1105" s="391"/>
      <c r="BJ1105" s="391"/>
      <c r="BK1105" s="391"/>
      <c r="BL1105" s="391"/>
      <c r="BM1105" s="391"/>
      <c r="BN1105" s="391"/>
      <c r="BO1105" s="391"/>
      <c r="BP1105" s="391"/>
      <c r="BQ1105" s="391"/>
      <c r="BR1105" s="391"/>
      <c r="BS1105" s="391"/>
      <c r="BT1105" s="391"/>
      <c r="BU1105" s="391"/>
      <c r="BV1105" s="391"/>
      <c r="BW1105" s="391"/>
      <c r="BX1105" s="391"/>
      <c r="BY1105" s="391"/>
    </row>
    <row r="1106" s="211" customFormat="true" ht="15" customHeight="true" x14ac:dyDescent="0.2">
      <c r="BA1106" s="391"/>
      <c r="BB1106" s="238"/>
      <c r="BC1106" s="391"/>
      <c r="BD1106" s="391"/>
      <c r="BE1106" s="391"/>
      <c r="BF1106" s="391"/>
      <c r="BG1106" s="391"/>
      <c r="BH1106" s="391"/>
      <c r="BI1106" s="391"/>
      <c r="BJ1106" s="391"/>
      <c r="BK1106" s="391"/>
      <c r="BL1106" s="391"/>
      <c r="BM1106" s="391"/>
      <c r="BN1106" s="391"/>
      <c r="BO1106" s="391"/>
      <c r="BP1106" s="391"/>
      <c r="BQ1106" s="391"/>
      <c r="BR1106" s="391"/>
      <c r="BS1106" s="391"/>
      <c r="BT1106" s="391"/>
      <c r="BU1106" s="391"/>
      <c r="BV1106" s="391"/>
      <c r="BW1106" s="391"/>
      <c r="BX1106" s="391"/>
      <c r="BY1106" s="391"/>
    </row>
    <row r="1107" s="211" customFormat="true" ht="15" customHeight="true" x14ac:dyDescent="0.2">
      <c r="BA1107" s="391"/>
      <c r="BB1107" s="238"/>
      <c r="BC1107" s="391"/>
      <c r="BD1107" s="391"/>
      <c r="BE1107" s="391"/>
      <c r="BF1107" s="391"/>
      <c r="BG1107" s="391"/>
      <c r="BH1107" s="391"/>
      <c r="BI1107" s="391"/>
      <c r="BJ1107" s="391"/>
      <c r="BK1107" s="391"/>
      <c r="BL1107" s="391"/>
      <c r="BM1107" s="391"/>
      <c r="BN1107" s="391"/>
      <c r="BO1107" s="391"/>
      <c r="BP1107" s="391"/>
      <c r="BQ1107" s="391"/>
      <c r="BR1107" s="391"/>
      <c r="BS1107" s="391"/>
      <c r="BT1107" s="391"/>
      <c r="BU1107" s="391"/>
      <c r="BV1107" s="391"/>
      <c r="BW1107" s="391"/>
      <c r="BX1107" s="391"/>
      <c r="BY1107" s="391"/>
    </row>
    <row r="1108" s="211" customFormat="true" ht="15" customHeight="true" x14ac:dyDescent="0.2">
      <c r="BA1108" s="391"/>
      <c r="BB1108" s="238"/>
      <c r="BC1108" s="391"/>
      <c r="BD1108" s="391"/>
      <c r="BE1108" s="391"/>
      <c r="BF1108" s="391"/>
      <c r="BG1108" s="391"/>
      <c r="BH1108" s="391"/>
      <c r="BI1108" s="391"/>
      <c r="BJ1108" s="391"/>
      <c r="BK1108" s="391"/>
      <c r="BL1108" s="391"/>
      <c r="BM1108" s="391"/>
      <c r="BN1108" s="391"/>
      <c r="BO1108" s="391"/>
      <c r="BP1108" s="391"/>
      <c r="BQ1108" s="391"/>
      <c r="BR1108" s="391"/>
      <c r="BS1108" s="391"/>
      <c r="BT1108" s="391"/>
      <c r="BU1108" s="391"/>
      <c r="BV1108" s="391"/>
      <c r="BW1108" s="391"/>
      <c r="BX1108" s="391"/>
      <c r="BY1108" s="391"/>
    </row>
    <row r="1109" s="211" customFormat="true" ht="15" customHeight="true" x14ac:dyDescent="0.2">
      <c r="BA1109" s="391"/>
      <c r="BB1109" s="238"/>
      <c r="BC1109" s="391"/>
      <c r="BD1109" s="391"/>
      <c r="BE1109" s="391"/>
      <c r="BF1109" s="391"/>
      <c r="BG1109" s="391"/>
      <c r="BH1109" s="391"/>
      <c r="BI1109" s="391"/>
      <c r="BJ1109" s="391"/>
      <c r="BK1109" s="391"/>
      <c r="BL1109" s="391"/>
      <c r="BM1109" s="391"/>
      <c r="BN1109" s="391"/>
      <c r="BO1109" s="391"/>
      <c r="BP1109" s="391"/>
      <c r="BQ1109" s="391"/>
      <c r="BR1109" s="391"/>
      <c r="BS1109" s="391"/>
      <c r="BT1109" s="391"/>
      <c r="BU1109" s="391"/>
      <c r="BV1109" s="391"/>
      <c r="BW1109" s="391"/>
      <c r="BX1109" s="391"/>
      <c r="BY1109" s="391"/>
    </row>
    <row r="1110" s="211" customFormat="true" ht="15" customHeight="true" x14ac:dyDescent="0.2">
      <c r="BA1110" s="391"/>
      <c r="BB1110" s="238"/>
      <c r="BC1110" s="391"/>
      <c r="BD1110" s="391"/>
      <c r="BE1110" s="391"/>
      <c r="BF1110" s="391"/>
      <c r="BG1110" s="391"/>
      <c r="BH1110" s="391"/>
      <c r="BI1110" s="391"/>
      <c r="BJ1110" s="391"/>
      <c r="BK1110" s="391"/>
      <c r="BL1110" s="391"/>
      <c r="BM1110" s="391"/>
      <c r="BN1110" s="391"/>
      <c r="BO1110" s="391"/>
      <c r="BP1110" s="391"/>
      <c r="BQ1110" s="391"/>
      <c r="BR1110" s="391"/>
      <c r="BS1110" s="391"/>
      <c r="BT1110" s="391"/>
      <c r="BU1110" s="391"/>
      <c r="BV1110" s="391"/>
      <c r="BW1110" s="391"/>
      <c r="BX1110" s="391"/>
      <c r="BY1110" s="391"/>
    </row>
    <row r="1111" s="211" customFormat="true" ht="15" customHeight="true" x14ac:dyDescent="0.2">
      <c r="BA1111" s="391"/>
      <c r="BB1111" s="238"/>
      <c r="BC1111" s="391"/>
      <c r="BD1111" s="391"/>
      <c r="BE1111" s="391"/>
      <c r="BF1111" s="391"/>
      <c r="BG1111" s="391"/>
      <c r="BH1111" s="391"/>
      <c r="BI1111" s="391"/>
      <c r="BJ1111" s="391"/>
      <c r="BK1111" s="391"/>
      <c r="BL1111" s="391"/>
      <c r="BM1111" s="391"/>
      <c r="BN1111" s="391"/>
      <c r="BO1111" s="391"/>
      <c r="BP1111" s="391"/>
      <c r="BQ1111" s="391"/>
      <c r="BR1111" s="391"/>
      <c r="BS1111" s="391"/>
      <c r="BT1111" s="391"/>
      <c r="BU1111" s="391"/>
      <c r="BV1111" s="391"/>
      <c r="BW1111" s="391"/>
      <c r="BX1111" s="391"/>
      <c r="BY1111" s="391"/>
    </row>
    <row r="1112" s="211" customFormat="true" ht="15" customHeight="true" x14ac:dyDescent="0.2">
      <c r="BA1112" s="391"/>
      <c r="BB1112" s="238"/>
      <c r="BC1112" s="391"/>
      <c r="BD1112" s="391"/>
      <c r="BE1112" s="391"/>
      <c r="BF1112" s="391"/>
      <c r="BG1112" s="391"/>
      <c r="BH1112" s="391"/>
      <c r="BI1112" s="391"/>
      <c r="BJ1112" s="391"/>
      <c r="BK1112" s="391"/>
      <c r="BL1112" s="391"/>
      <c r="BM1112" s="391"/>
      <c r="BN1112" s="391"/>
      <c r="BO1112" s="391"/>
      <c r="BP1112" s="391"/>
      <c r="BQ1112" s="391"/>
      <c r="BR1112" s="391"/>
      <c r="BS1112" s="391"/>
      <c r="BT1112" s="391"/>
      <c r="BU1112" s="391"/>
      <c r="BV1112" s="391"/>
      <c r="BW1112" s="391"/>
      <c r="BX1112" s="391"/>
      <c r="BY1112" s="391"/>
    </row>
    <row r="1113" s="211" customFormat="true" ht="15" customHeight="true" x14ac:dyDescent="0.2">
      <c r="BA1113" s="391"/>
      <c r="BB1113" s="238"/>
      <c r="BC1113" s="391"/>
      <c r="BD1113" s="391"/>
      <c r="BE1113" s="391"/>
      <c r="BF1113" s="391"/>
      <c r="BG1113" s="391"/>
      <c r="BH1113" s="391"/>
      <c r="BI1113" s="391"/>
      <c r="BJ1113" s="391"/>
      <c r="BK1113" s="391"/>
      <c r="BL1113" s="391"/>
      <c r="BM1113" s="391"/>
      <c r="BN1113" s="391"/>
      <c r="BO1113" s="391"/>
      <c r="BP1113" s="391"/>
      <c r="BQ1113" s="391"/>
      <c r="BR1113" s="391"/>
      <c r="BS1113" s="391"/>
      <c r="BT1113" s="391"/>
      <c r="BU1113" s="391"/>
      <c r="BV1113" s="391"/>
      <c r="BW1113" s="391"/>
      <c r="BX1113" s="391"/>
      <c r="BY1113" s="391"/>
    </row>
    <row r="1114" s="211" customFormat="true" ht="17.1" customHeight="true" x14ac:dyDescent="0.2">
      <c r="A1114" s="565"/>
      <c r="B1114" s="562"/>
      <c r="C1114" s="550"/>
      <c r="D1114" s="550"/>
      <c r="E1114" s="550"/>
      <c r="F1114" s="550"/>
      <c r="G1114" s="550"/>
      <c r="H1114" s="550"/>
      <c r="I1114" s="550"/>
      <c r="J1114" s="550"/>
      <c r="K1114" s="550"/>
      <c r="L1114" s="550"/>
      <c r="M1114" s="550"/>
      <c r="N1114" s="550"/>
      <c r="O1114" s="550"/>
      <c r="P1114" s="550"/>
      <c r="Q1114" s="550"/>
      <c r="R1114" s="550"/>
      <c r="S1114" s="550"/>
      <c r="T1114" s="550"/>
      <c r="U1114" s="550"/>
      <c r="V1114" s="550"/>
      <c r="W1114" s="550"/>
      <c r="X1114" s="550"/>
      <c r="Y1114" s="550"/>
      <c r="Z1114" s="550"/>
      <c r="AA1114" s="550"/>
      <c r="AB1114" s="550"/>
      <c r="AC1114" s="550"/>
      <c r="AD1114" s="550"/>
      <c r="AE1114" s="550"/>
      <c r="AF1114" s="550"/>
      <c r="AG1114" s="550"/>
      <c r="AH1114" s="550"/>
      <c r="AI1114" s="550"/>
      <c r="BA1114" s="391"/>
      <c r="BB1114" s="238"/>
      <c r="BC1114" s="391"/>
      <c r="BD1114" s="391"/>
      <c r="BE1114" s="391"/>
      <c r="BF1114" s="391"/>
      <c r="BG1114" s="391"/>
      <c r="BH1114" s="391"/>
      <c r="BI1114" s="391"/>
      <c r="BJ1114" s="391"/>
      <c r="BK1114" s="391"/>
      <c r="BL1114" s="391"/>
      <c r="BM1114" s="391"/>
      <c r="BN1114" s="391"/>
      <c r="BO1114" s="391"/>
      <c r="BP1114" s="391"/>
      <c r="BQ1114" s="391"/>
      <c r="BR1114" s="391"/>
      <c r="BS1114" s="391"/>
      <c r="BT1114" s="391"/>
      <c r="BU1114" s="391"/>
      <c r="BV1114" s="391"/>
      <c r="BW1114" s="391"/>
      <c r="BX1114" s="391"/>
      <c r="BY1114" s="391"/>
    </row>
    <row r="1115" s="211" customFormat="true" ht="17.1" customHeight="true" x14ac:dyDescent="0.2">
      <c r="A1115" s="565"/>
      <c r="B1115" s="562"/>
      <c r="C1115" s="550"/>
      <c r="D1115" s="550"/>
      <c r="E1115" s="550"/>
      <c r="F1115" s="550"/>
      <c r="G1115" s="550"/>
      <c r="H1115" s="550"/>
      <c r="I1115" s="550"/>
      <c r="J1115" s="550"/>
      <c r="K1115" s="550"/>
      <c r="L1115" s="550"/>
      <c r="M1115" s="550"/>
      <c r="N1115" s="550"/>
      <c r="O1115" s="550"/>
      <c r="P1115" s="550"/>
      <c r="Q1115" s="550"/>
      <c r="R1115" s="550"/>
      <c r="S1115" s="550"/>
      <c r="T1115" s="550"/>
      <c r="U1115" s="550"/>
      <c r="V1115" s="550"/>
      <c r="W1115" s="550"/>
      <c r="X1115" s="550"/>
      <c r="Y1115" s="550"/>
      <c r="Z1115" s="550"/>
      <c r="AA1115" s="550"/>
      <c r="AB1115" s="550"/>
      <c r="AC1115" s="550"/>
      <c r="AD1115" s="550"/>
      <c r="AE1115" s="550"/>
      <c r="AF1115" s="550"/>
      <c r="AG1115" s="550"/>
      <c r="AH1115" s="550"/>
      <c r="AI1115" s="550"/>
      <c r="BA1115" s="391"/>
      <c r="BB1115" s="238"/>
      <c r="BC1115" s="391"/>
      <c r="BD1115" s="391"/>
      <c r="BE1115" s="391"/>
      <c r="BF1115" s="391"/>
      <c r="BG1115" s="391"/>
      <c r="BH1115" s="391"/>
      <c r="BI1115" s="391"/>
      <c r="BJ1115" s="391"/>
      <c r="BK1115" s="391"/>
      <c r="BL1115" s="391"/>
      <c r="BM1115" s="391"/>
      <c r="BN1115" s="391"/>
      <c r="BO1115" s="391"/>
      <c r="BP1115" s="391"/>
      <c r="BQ1115" s="391"/>
      <c r="BR1115" s="391"/>
      <c r="BS1115" s="391"/>
      <c r="BT1115" s="391"/>
      <c r="BU1115" s="391"/>
      <c r="BV1115" s="391"/>
      <c r="BW1115" s="391"/>
      <c r="BX1115" s="391"/>
      <c r="BY1115" s="391"/>
    </row>
    <row r="1116" s="211" customFormat="true" ht="17.1" customHeight="true" x14ac:dyDescent="0.2">
      <c r="A1116" s="565"/>
      <c r="B1116" s="562"/>
      <c r="C1116" s="550"/>
      <c r="D1116" s="550"/>
      <c r="E1116" s="550"/>
      <c r="F1116" s="550"/>
      <c r="G1116" s="550"/>
      <c r="H1116" s="550"/>
      <c r="I1116" s="550"/>
      <c r="J1116" s="550"/>
      <c r="K1116" s="550"/>
      <c r="L1116" s="550"/>
      <c r="M1116" s="550"/>
      <c r="N1116" s="550"/>
      <c r="O1116" s="550"/>
      <c r="P1116" s="550"/>
      <c r="Q1116" s="550"/>
      <c r="R1116" s="550"/>
      <c r="S1116" s="550"/>
      <c r="T1116" s="550"/>
      <c r="U1116" s="550"/>
      <c r="V1116" s="550"/>
      <c r="W1116" s="550"/>
      <c r="X1116" s="550"/>
      <c r="Y1116" s="550"/>
      <c r="Z1116" s="550"/>
      <c r="AA1116" s="550"/>
      <c r="AB1116" s="550"/>
      <c r="AC1116" s="550"/>
      <c r="AD1116" s="550"/>
      <c r="AE1116" s="550"/>
      <c r="AF1116" s="550"/>
      <c r="AG1116" s="550"/>
      <c r="AH1116" s="550"/>
      <c r="AI1116" s="550"/>
      <c r="BA1116" s="391"/>
      <c r="BB1116" s="238"/>
      <c r="BC1116" s="391"/>
      <c r="BD1116" s="391"/>
      <c r="BE1116" s="391"/>
      <c r="BF1116" s="391"/>
      <c r="BG1116" s="391"/>
      <c r="BH1116" s="391"/>
      <c r="BI1116" s="391"/>
      <c r="BJ1116" s="391"/>
      <c r="BK1116" s="391"/>
      <c r="BL1116" s="391"/>
      <c r="BM1116" s="391"/>
      <c r="BN1116" s="391"/>
      <c r="BO1116" s="391"/>
      <c r="BP1116" s="391"/>
      <c r="BQ1116" s="391"/>
      <c r="BR1116" s="391"/>
      <c r="BS1116" s="391"/>
      <c r="BT1116" s="391"/>
      <c r="BU1116" s="391"/>
      <c r="BV1116" s="391"/>
      <c r="BW1116" s="391"/>
      <c r="BX1116" s="391"/>
      <c r="BY1116" s="391"/>
    </row>
    <row r="1117" s="211" customFormat="true" ht="17.1" customHeight="true" x14ac:dyDescent="0.2">
      <c r="A1117" s="566"/>
      <c r="B1117" s="563"/>
      <c r="C1117" s="552"/>
      <c r="D1117" s="552"/>
      <c r="E1117" s="552"/>
      <c r="F1117" s="552"/>
      <c r="G1117" s="552"/>
      <c r="H1117" s="552"/>
      <c r="I1117" s="552"/>
      <c r="J1117" s="552"/>
      <c r="K1117" s="552"/>
      <c r="L1117" s="552"/>
      <c r="M1117" s="552"/>
      <c r="N1117" s="552"/>
      <c r="O1117" s="552"/>
      <c r="P1117" s="552"/>
      <c r="Q1117" s="552"/>
      <c r="R1117" s="552"/>
      <c r="S1117" s="552"/>
      <c r="T1117" s="552"/>
      <c r="U1117" s="552"/>
      <c r="V1117" s="552"/>
      <c r="W1117" s="552"/>
      <c r="X1117" s="552"/>
      <c r="Y1117" s="552"/>
      <c r="Z1117" s="552"/>
      <c r="AA1117" s="552"/>
      <c r="AB1117" s="552"/>
      <c r="AC1117" s="552"/>
      <c r="AD1117" s="552"/>
      <c r="AE1117" s="552"/>
      <c r="AF1117" s="552"/>
      <c r="AG1117" s="552"/>
      <c r="AH1117" s="552"/>
      <c r="AI1117" s="552"/>
      <c r="BA1117" s="391"/>
      <c r="BB1117" s="238"/>
      <c r="BC1117" s="391"/>
      <c r="BD1117" s="391"/>
      <c r="BE1117" s="391"/>
      <c r="BF1117" s="391"/>
      <c r="BG1117" s="391"/>
      <c r="BH1117" s="391"/>
      <c r="BI1117" s="391"/>
      <c r="BJ1117" s="391"/>
      <c r="BK1117" s="391"/>
      <c r="BL1117" s="391"/>
      <c r="BM1117" s="391"/>
      <c r="BN1117" s="391"/>
      <c r="BO1117" s="391"/>
      <c r="BP1117" s="391"/>
      <c r="BQ1117" s="391"/>
      <c r="BR1117" s="391"/>
      <c r="BS1117" s="391"/>
      <c r="BT1117" s="391"/>
      <c r="BU1117" s="391"/>
      <c r="BV1117" s="391"/>
      <c r="BW1117" s="391"/>
      <c r="BX1117" s="391"/>
      <c r="BY1117" s="391"/>
    </row>
    <row r="1118" s="211" customFormat="true" ht="15" customHeight="true" x14ac:dyDescent="0.2">
      <c r="BA1118" s="391"/>
      <c r="BB1118" s="238"/>
      <c r="BC1118" s="391"/>
      <c r="BD1118" s="391"/>
      <c r="BE1118" s="391"/>
      <c r="BF1118" s="391"/>
      <c r="BG1118" s="391"/>
      <c r="BH1118" s="391"/>
      <c r="BI1118" s="391"/>
      <c r="BJ1118" s="391"/>
      <c r="BK1118" s="391"/>
      <c r="BL1118" s="391"/>
      <c r="BM1118" s="391"/>
      <c r="BN1118" s="391"/>
      <c r="BO1118" s="391"/>
      <c r="BP1118" s="391"/>
      <c r="BQ1118" s="391"/>
      <c r="BR1118" s="391"/>
      <c r="BS1118" s="391"/>
      <c r="BT1118" s="391"/>
      <c r="BU1118" s="391"/>
      <c r="BV1118" s="391"/>
      <c r="BW1118" s="391"/>
      <c r="BX1118" s="391"/>
      <c r="BY1118" s="391"/>
    </row>
    <row r="1119" s="211" customFormat="true" ht="15" customHeight="true" x14ac:dyDescent="0.2">
      <c r="BA1119" s="391"/>
      <c r="BB1119" s="238"/>
      <c r="BC1119" s="391"/>
      <c r="BD1119" s="391"/>
      <c r="BE1119" s="391"/>
      <c r="BF1119" s="391"/>
      <c r="BG1119" s="391"/>
      <c r="BH1119" s="391"/>
      <c r="BI1119" s="391"/>
      <c r="BJ1119" s="391"/>
      <c r="BK1119" s="391"/>
      <c r="BL1119" s="391"/>
      <c r="BM1119" s="391"/>
      <c r="BN1119" s="391"/>
      <c r="BO1119" s="391"/>
      <c r="BP1119" s="391"/>
      <c r="BQ1119" s="391"/>
      <c r="BR1119" s="391"/>
      <c r="BS1119" s="391"/>
      <c r="BT1119" s="391"/>
      <c r="BU1119" s="391"/>
      <c r="BV1119" s="391"/>
      <c r="BW1119" s="391"/>
      <c r="BX1119" s="391"/>
      <c r="BY1119" s="391"/>
    </row>
    <row r="1120" s="211" customFormat="true" ht="15" customHeight="true" x14ac:dyDescent="0.2">
      <c r="BA1120" s="391"/>
      <c r="BB1120" s="238"/>
      <c r="BC1120" s="391"/>
      <c r="BD1120" s="391"/>
      <c r="BE1120" s="391"/>
      <c r="BF1120" s="391"/>
      <c r="BG1120" s="391"/>
      <c r="BH1120" s="391"/>
      <c r="BI1120" s="391"/>
      <c r="BJ1120" s="391"/>
      <c r="BK1120" s="391"/>
      <c r="BL1120" s="391"/>
      <c r="BM1120" s="391"/>
      <c r="BN1120" s="391"/>
      <c r="BO1120" s="391"/>
      <c r="BP1120" s="391"/>
      <c r="BQ1120" s="391"/>
      <c r="BR1120" s="391"/>
      <c r="BS1120" s="391"/>
      <c r="BT1120" s="391"/>
      <c r="BU1120" s="391"/>
      <c r="BV1120" s="391"/>
      <c r="BW1120" s="391"/>
      <c r="BX1120" s="391"/>
      <c r="BY1120" s="391"/>
    </row>
    <row r="1121" s="211" customFormat="true" ht="15" customHeight="true" x14ac:dyDescent="0.2">
      <c r="BA1121" s="391"/>
      <c r="BB1121" s="238"/>
      <c r="BC1121" s="391"/>
      <c r="BD1121" s="391"/>
      <c r="BE1121" s="391"/>
      <c r="BF1121" s="391"/>
      <c r="BG1121" s="391"/>
      <c r="BH1121" s="391"/>
      <c r="BI1121" s="391"/>
      <c r="BJ1121" s="391"/>
      <c r="BK1121" s="391"/>
      <c r="BL1121" s="391"/>
      <c r="BM1121" s="391"/>
      <c r="BN1121" s="391"/>
      <c r="BO1121" s="391"/>
      <c r="BP1121" s="391"/>
      <c r="BQ1121" s="391"/>
      <c r="BR1121" s="391"/>
      <c r="BS1121" s="391"/>
      <c r="BT1121" s="391"/>
      <c r="BU1121" s="391"/>
      <c r="BV1121" s="391"/>
      <c r="BW1121" s="391"/>
      <c r="BX1121" s="391"/>
      <c r="BY1121" s="391"/>
    </row>
    <row r="1122" s="211" customFormat="true" ht="15" customHeight="true" x14ac:dyDescent="0.2">
      <c r="BA1122" s="391"/>
      <c r="BB1122" s="238"/>
      <c r="BC1122" s="391"/>
      <c r="BD1122" s="391"/>
      <c r="BE1122" s="391"/>
      <c r="BF1122" s="391"/>
      <c r="BG1122" s="391"/>
      <c r="BH1122" s="391"/>
      <c r="BI1122" s="391"/>
      <c r="BJ1122" s="391"/>
      <c r="BK1122" s="391"/>
      <c r="BL1122" s="391"/>
      <c r="BM1122" s="391"/>
      <c r="BN1122" s="391"/>
      <c r="BO1122" s="391"/>
      <c r="BP1122" s="391"/>
      <c r="BQ1122" s="391"/>
      <c r="BR1122" s="391"/>
      <c r="BS1122" s="391"/>
      <c r="BT1122" s="391"/>
      <c r="BU1122" s="391"/>
      <c r="BV1122" s="391"/>
      <c r="BW1122" s="391"/>
      <c r="BX1122" s="391"/>
      <c r="BY1122" s="391"/>
    </row>
    <row r="1123" s="211" customFormat="true" ht="15" customHeight="true" x14ac:dyDescent="0.2">
      <c r="BA1123" s="391"/>
      <c r="BB1123" s="238"/>
      <c r="BC1123" s="391"/>
      <c r="BD1123" s="391"/>
      <c r="BE1123" s="391"/>
      <c r="BF1123" s="391"/>
      <c r="BG1123" s="391"/>
      <c r="BH1123" s="391"/>
      <c r="BI1123" s="391"/>
      <c r="BJ1123" s="391"/>
      <c r="BK1123" s="391"/>
      <c r="BL1123" s="391"/>
      <c r="BM1123" s="391"/>
      <c r="BN1123" s="391"/>
      <c r="BO1123" s="391"/>
      <c r="BP1123" s="391"/>
      <c r="BQ1123" s="391"/>
      <c r="BR1123" s="391"/>
      <c r="BS1123" s="391"/>
      <c r="BT1123" s="391"/>
      <c r="BU1123" s="391"/>
      <c r="BV1123" s="391"/>
      <c r="BW1123" s="391"/>
      <c r="BX1123" s="391"/>
      <c r="BY1123" s="391"/>
    </row>
    <row r="1124" s="211" customFormat="true" ht="15" customHeight="true" x14ac:dyDescent="0.2">
      <c r="BA1124" s="391"/>
      <c r="BB1124" s="238"/>
      <c r="BC1124" s="391"/>
      <c r="BD1124" s="391"/>
      <c r="BE1124" s="391"/>
      <c r="BF1124" s="391"/>
      <c r="BG1124" s="391"/>
      <c r="BH1124" s="391"/>
      <c r="BI1124" s="391"/>
      <c r="BJ1124" s="391"/>
      <c r="BK1124" s="391"/>
      <c r="BL1124" s="391"/>
      <c r="BM1124" s="391"/>
      <c r="BN1124" s="391"/>
      <c r="BO1124" s="391"/>
      <c r="BP1124" s="391"/>
      <c r="BQ1124" s="391"/>
      <c r="BR1124" s="391"/>
      <c r="BS1124" s="391"/>
      <c r="BT1124" s="391"/>
      <c r="BU1124" s="391"/>
      <c r="BV1124" s="391"/>
      <c r="BW1124" s="391"/>
      <c r="BX1124" s="391"/>
      <c r="BY1124" s="391"/>
    </row>
    <row r="1125" s="211" customFormat="true" ht="15" customHeight="true" x14ac:dyDescent="0.2">
      <c r="BA1125" s="391"/>
      <c r="BB1125" s="238"/>
      <c r="BC1125" s="391"/>
      <c r="BD1125" s="391"/>
      <c r="BE1125" s="391"/>
      <c r="BF1125" s="391"/>
      <c r="BG1125" s="391"/>
      <c r="BH1125" s="391"/>
      <c r="BI1125" s="391"/>
      <c r="BJ1125" s="391"/>
      <c r="BK1125" s="391"/>
      <c r="BL1125" s="391"/>
      <c r="BM1125" s="391"/>
      <c r="BN1125" s="391"/>
      <c r="BO1125" s="391"/>
      <c r="BP1125" s="391"/>
      <c r="BQ1125" s="391"/>
      <c r="BR1125" s="391"/>
      <c r="BS1125" s="391"/>
      <c r="BT1125" s="391"/>
      <c r="BU1125" s="391"/>
      <c r="BV1125" s="391"/>
      <c r="BW1125" s="391"/>
      <c r="BX1125" s="391"/>
      <c r="BY1125" s="391"/>
    </row>
    <row r="1126" s="211" customFormat="true" ht="15" customHeight="true" x14ac:dyDescent="0.2">
      <c r="BA1126" s="391"/>
      <c r="BB1126" s="238"/>
      <c r="BC1126" s="391"/>
      <c r="BD1126" s="391"/>
      <c r="BE1126" s="391"/>
      <c r="BF1126" s="391"/>
      <c r="BG1126" s="391"/>
      <c r="BH1126" s="391"/>
      <c r="BI1126" s="391"/>
      <c r="BJ1126" s="391"/>
      <c r="BK1126" s="391"/>
      <c r="BL1126" s="391"/>
      <c r="BM1126" s="391"/>
      <c r="BN1126" s="391"/>
      <c r="BO1126" s="391"/>
      <c r="BP1126" s="391"/>
      <c r="BQ1126" s="391"/>
      <c r="BR1126" s="391"/>
      <c r="BS1126" s="391"/>
      <c r="BT1126" s="391"/>
      <c r="BU1126" s="391"/>
      <c r="BV1126" s="391"/>
      <c r="BW1126" s="391"/>
      <c r="BX1126" s="391"/>
      <c r="BY1126" s="391"/>
    </row>
    <row r="1127" s="211" customFormat="true" ht="15" customHeight="true" x14ac:dyDescent="0.2">
      <c r="BA1127" s="391"/>
      <c r="BB1127" s="238"/>
      <c r="BC1127" s="391"/>
      <c r="BD1127" s="391"/>
      <c r="BE1127" s="391"/>
      <c r="BF1127" s="391"/>
      <c r="BG1127" s="391"/>
      <c r="BH1127" s="391"/>
      <c r="BI1127" s="391"/>
      <c r="BJ1127" s="391"/>
      <c r="BK1127" s="391"/>
      <c r="BL1127" s="391"/>
      <c r="BM1127" s="391"/>
      <c r="BN1127" s="391"/>
      <c r="BO1127" s="391"/>
      <c r="BP1127" s="391"/>
      <c r="BQ1127" s="391"/>
      <c r="BR1127" s="391"/>
      <c r="BS1127" s="391"/>
      <c r="BT1127" s="391"/>
      <c r="BU1127" s="391"/>
      <c r="BV1127" s="391"/>
      <c r="BW1127" s="391"/>
      <c r="BX1127" s="391"/>
      <c r="BY1127" s="391"/>
    </row>
    <row r="1128" s="211" customFormat="true" ht="15" customHeight="true" x14ac:dyDescent="0.2">
      <c r="BA1128" s="391"/>
      <c r="BB1128" s="238"/>
      <c r="BC1128" s="391"/>
      <c r="BD1128" s="391"/>
      <c r="BE1128" s="391"/>
      <c r="BF1128" s="391"/>
      <c r="BG1128" s="391"/>
      <c r="BH1128" s="391"/>
      <c r="BI1128" s="391"/>
      <c r="BJ1128" s="391"/>
      <c r="BK1128" s="391"/>
      <c r="BL1128" s="391"/>
      <c r="BM1128" s="391"/>
      <c r="BN1128" s="391"/>
      <c r="BO1128" s="391"/>
      <c r="BP1128" s="391"/>
      <c r="BQ1128" s="391"/>
      <c r="BR1128" s="391"/>
      <c r="BS1128" s="391"/>
      <c r="BT1128" s="391"/>
      <c r="BU1128" s="391"/>
      <c r="BV1128" s="391"/>
      <c r="BW1128" s="391"/>
      <c r="BX1128" s="391"/>
      <c r="BY1128" s="391"/>
    </row>
    <row r="1129" s="211" customFormat="true" ht="15" customHeight="true" x14ac:dyDescent="0.2">
      <c r="BA1129" s="391"/>
      <c r="BB1129" s="238"/>
      <c r="BC1129" s="391"/>
      <c r="BD1129" s="391"/>
      <c r="BE1129" s="391"/>
      <c r="BF1129" s="391"/>
      <c r="BG1129" s="391"/>
      <c r="BH1129" s="391"/>
      <c r="BI1129" s="391"/>
      <c r="BJ1129" s="391"/>
      <c r="BK1129" s="391"/>
      <c r="BL1129" s="391"/>
      <c r="BM1129" s="391"/>
      <c r="BN1129" s="391"/>
      <c r="BO1129" s="391"/>
      <c r="BP1129" s="391"/>
      <c r="BQ1129" s="391"/>
      <c r="BR1129" s="391"/>
      <c r="BS1129" s="391"/>
      <c r="BT1129" s="391"/>
      <c r="BU1129" s="391"/>
      <c r="BV1129" s="391"/>
      <c r="BW1129" s="391"/>
      <c r="BX1129" s="391"/>
      <c r="BY1129" s="391"/>
    </row>
    <row r="1130" s="211" customFormat="true" ht="15" customHeight="true" x14ac:dyDescent="0.2">
      <c r="BA1130" s="391"/>
      <c r="BB1130" s="238"/>
      <c r="BC1130" s="391"/>
      <c r="BD1130" s="391"/>
      <c r="BE1130" s="391"/>
      <c r="BF1130" s="391"/>
      <c r="BG1130" s="391"/>
      <c r="BH1130" s="391"/>
      <c r="BI1130" s="391"/>
      <c r="BJ1130" s="391"/>
      <c r="BK1130" s="391"/>
      <c r="BL1130" s="391"/>
      <c r="BM1130" s="391"/>
      <c r="BN1130" s="391"/>
      <c r="BO1130" s="391"/>
      <c r="BP1130" s="391"/>
      <c r="BQ1130" s="391"/>
      <c r="BR1130" s="391"/>
      <c r="BS1130" s="391"/>
      <c r="BT1130" s="391"/>
      <c r="BU1130" s="391"/>
      <c r="BV1130" s="391"/>
      <c r="BW1130" s="391"/>
      <c r="BX1130" s="391"/>
      <c r="BY1130" s="391"/>
    </row>
    <row r="1131" s="211" customFormat="true" ht="15" customHeight="true" x14ac:dyDescent="0.2">
      <c r="BA1131" s="391"/>
      <c r="BB1131" s="238"/>
      <c r="BC1131" s="391"/>
      <c r="BD1131" s="391"/>
      <c r="BE1131" s="391"/>
      <c r="BF1131" s="391"/>
      <c r="BG1131" s="391"/>
      <c r="BH1131" s="391"/>
      <c r="BI1131" s="391"/>
      <c r="BJ1131" s="391"/>
      <c r="BK1131" s="391"/>
      <c r="BL1131" s="391"/>
      <c r="BM1131" s="391"/>
      <c r="BN1131" s="391"/>
      <c r="BO1131" s="391"/>
      <c r="BP1131" s="391"/>
      <c r="BQ1131" s="391"/>
      <c r="BR1131" s="391"/>
      <c r="BS1131" s="391"/>
      <c r="BT1131" s="391"/>
      <c r="BU1131" s="391"/>
      <c r="BV1131" s="391"/>
      <c r="BW1131" s="391"/>
      <c r="BX1131" s="391"/>
      <c r="BY1131" s="391"/>
    </row>
    <row r="1132" s="211" customFormat="true" ht="15" customHeight="true" x14ac:dyDescent="0.2">
      <c r="BA1132" s="391"/>
      <c r="BB1132" s="238"/>
      <c r="BC1132" s="391"/>
      <c r="BD1132" s="391"/>
      <c r="BE1132" s="391"/>
      <c r="BF1132" s="391"/>
      <c r="BG1132" s="391"/>
      <c r="BH1132" s="391"/>
      <c r="BI1132" s="391"/>
      <c r="BJ1132" s="391"/>
      <c r="BK1132" s="391"/>
      <c r="BL1132" s="391"/>
      <c r="BM1132" s="391"/>
      <c r="BN1132" s="391"/>
      <c r="BO1132" s="391"/>
      <c r="BP1132" s="391"/>
      <c r="BQ1132" s="391"/>
      <c r="BR1132" s="391"/>
      <c r="BS1132" s="391"/>
      <c r="BT1132" s="391"/>
      <c r="BU1132" s="391"/>
      <c r="BV1132" s="391"/>
      <c r="BW1132" s="391"/>
      <c r="BX1132" s="391"/>
      <c r="BY1132" s="391"/>
    </row>
    <row r="1133" s="211" customFormat="true" ht="15" customHeight="true" x14ac:dyDescent="0.2">
      <c r="BA1133" s="391"/>
      <c r="BB1133" s="238"/>
      <c r="BC1133" s="391"/>
      <c r="BD1133" s="391"/>
      <c r="BE1133" s="391"/>
      <c r="BF1133" s="391"/>
      <c r="BG1133" s="391"/>
      <c r="BH1133" s="391"/>
      <c r="BI1133" s="391"/>
      <c r="BJ1133" s="391"/>
      <c r="BK1133" s="391"/>
      <c r="BL1133" s="391"/>
      <c r="BM1133" s="391"/>
      <c r="BN1133" s="391"/>
      <c r="BO1133" s="391"/>
      <c r="BP1133" s="391"/>
      <c r="BQ1133" s="391"/>
      <c r="BR1133" s="391"/>
      <c r="BS1133" s="391"/>
      <c r="BT1133" s="391"/>
      <c r="BU1133" s="391"/>
      <c r="BV1133" s="391"/>
      <c r="BW1133" s="391"/>
      <c r="BX1133" s="391"/>
      <c r="BY1133" s="391"/>
    </row>
    <row r="1134" s="211" customFormat="true" ht="15" customHeight="true" x14ac:dyDescent="0.2">
      <c r="BA1134" s="391"/>
      <c r="BB1134" s="238"/>
      <c r="BC1134" s="391"/>
      <c r="BD1134" s="391"/>
      <c r="BE1134" s="391"/>
      <c r="BF1134" s="391"/>
      <c r="BG1134" s="391"/>
      <c r="BH1134" s="391"/>
      <c r="BI1134" s="391"/>
      <c r="BJ1134" s="391"/>
      <c r="BK1134" s="391"/>
      <c r="BL1134" s="391"/>
      <c r="BM1134" s="391"/>
      <c r="BN1134" s="391"/>
      <c r="BO1134" s="391"/>
      <c r="BP1134" s="391"/>
      <c r="BQ1134" s="391"/>
      <c r="BR1134" s="391"/>
      <c r="BS1134" s="391"/>
      <c r="BT1134" s="391"/>
      <c r="BU1134" s="391"/>
      <c r="BV1134" s="391"/>
      <c r="BW1134" s="391"/>
      <c r="BX1134" s="391"/>
      <c r="BY1134" s="391"/>
    </row>
    <row r="1135" s="211" customFormat="true" ht="15" customHeight="true" x14ac:dyDescent="0.2">
      <c r="BA1135" s="391"/>
      <c r="BB1135" s="238"/>
      <c r="BC1135" s="391"/>
      <c r="BD1135" s="391"/>
      <c r="BE1135" s="391"/>
      <c r="BF1135" s="391"/>
      <c r="BG1135" s="391"/>
      <c r="BH1135" s="391"/>
      <c r="BI1135" s="391"/>
      <c r="BJ1135" s="391"/>
      <c r="BK1135" s="391"/>
      <c r="BL1135" s="391"/>
      <c r="BM1135" s="391"/>
      <c r="BN1135" s="391"/>
      <c r="BO1135" s="391"/>
      <c r="BP1135" s="391"/>
      <c r="BQ1135" s="391"/>
      <c r="BR1135" s="391"/>
      <c r="BS1135" s="391"/>
      <c r="BT1135" s="391"/>
      <c r="BU1135" s="391"/>
      <c r="BV1135" s="391"/>
      <c r="BW1135" s="391"/>
      <c r="BX1135" s="391"/>
      <c r="BY1135" s="391"/>
    </row>
    <row r="1136" s="211" customFormat="true" ht="15" customHeight="true" x14ac:dyDescent="0.2">
      <c r="BA1136" s="391"/>
      <c r="BB1136" s="238"/>
      <c r="BC1136" s="391"/>
      <c r="BD1136" s="391"/>
      <c r="BE1136" s="391"/>
      <c r="BF1136" s="391"/>
      <c r="BG1136" s="391"/>
      <c r="BH1136" s="391"/>
      <c r="BI1136" s="391"/>
      <c r="BJ1136" s="391"/>
      <c r="BK1136" s="391"/>
      <c r="BL1136" s="391"/>
      <c r="BM1136" s="391"/>
      <c r="BN1136" s="391"/>
      <c r="BO1136" s="391"/>
      <c r="BP1136" s="391"/>
      <c r="BQ1136" s="391"/>
      <c r="BR1136" s="391"/>
      <c r="BS1136" s="391"/>
      <c r="BT1136" s="391"/>
      <c r="BU1136" s="391"/>
      <c r="BV1136" s="391"/>
      <c r="BW1136" s="391"/>
      <c r="BX1136" s="391"/>
      <c r="BY1136" s="391"/>
    </row>
    <row r="1137" s="211" customFormat="true" ht="15" customHeight="true" x14ac:dyDescent="0.2">
      <c r="BA1137" s="391"/>
      <c r="BB1137" s="238"/>
      <c r="BC1137" s="391"/>
      <c r="BD1137" s="391"/>
      <c r="BE1137" s="391"/>
      <c r="BF1137" s="391"/>
      <c r="BG1137" s="391"/>
      <c r="BH1137" s="391"/>
      <c r="BI1137" s="391"/>
      <c r="BJ1137" s="391"/>
      <c r="BK1137" s="391"/>
      <c r="BL1137" s="391"/>
      <c r="BM1137" s="391"/>
      <c r="BN1137" s="391"/>
      <c r="BO1137" s="391"/>
      <c r="BP1137" s="391"/>
      <c r="BQ1137" s="391"/>
      <c r="BR1137" s="391"/>
      <c r="BS1137" s="391"/>
      <c r="BT1137" s="391"/>
      <c r="BU1137" s="391"/>
      <c r="BV1137" s="391"/>
      <c r="BW1137" s="391"/>
      <c r="BX1137" s="391"/>
      <c r="BY1137" s="391"/>
    </row>
    <row r="1138" s="211" customFormat="true" ht="15" customHeight="true" x14ac:dyDescent="0.2">
      <c r="BA1138" s="391"/>
      <c r="BB1138" s="238"/>
      <c r="BC1138" s="391"/>
      <c r="BD1138" s="391"/>
      <c r="BE1138" s="391"/>
      <c r="BF1138" s="391"/>
      <c r="BG1138" s="391"/>
      <c r="BH1138" s="391"/>
      <c r="BI1138" s="391"/>
      <c r="BJ1138" s="391"/>
      <c r="BK1138" s="391"/>
      <c r="BL1138" s="391"/>
      <c r="BM1138" s="391"/>
      <c r="BN1138" s="391"/>
      <c r="BO1138" s="391"/>
      <c r="BP1138" s="391"/>
      <c r="BQ1138" s="391"/>
      <c r="BR1138" s="391"/>
      <c r="BS1138" s="391"/>
      <c r="BT1138" s="391"/>
      <c r="BU1138" s="391"/>
      <c r="BV1138" s="391"/>
      <c r="BW1138" s="391"/>
      <c r="BX1138" s="391"/>
      <c r="BY1138" s="391"/>
    </row>
    <row r="1139" s="211" customFormat="true" ht="15" customHeight="true" x14ac:dyDescent="0.2">
      <c r="BA1139" s="391"/>
      <c r="BB1139" s="238"/>
      <c r="BC1139" s="391"/>
      <c r="BD1139" s="391"/>
      <c r="BE1139" s="391"/>
      <c r="BF1139" s="391"/>
      <c r="BG1139" s="391"/>
      <c r="BH1139" s="391"/>
      <c r="BI1139" s="391"/>
      <c r="BJ1139" s="391"/>
      <c r="BK1139" s="391"/>
      <c r="BL1139" s="391"/>
      <c r="BM1139" s="391"/>
      <c r="BN1139" s="391"/>
      <c r="BO1139" s="391"/>
      <c r="BP1139" s="391"/>
      <c r="BQ1139" s="391"/>
      <c r="BR1139" s="391"/>
      <c r="BS1139" s="391"/>
      <c r="BT1139" s="391"/>
      <c r="BU1139" s="391"/>
      <c r="BV1139" s="391"/>
      <c r="BW1139" s="391"/>
      <c r="BX1139" s="391"/>
      <c r="BY1139" s="391"/>
    </row>
    <row r="1140" s="211" customFormat="true" ht="15" customHeight="true" x14ac:dyDescent="0.2">
      <c r="BA1140" s="391"/>
      <c r="BB1140" s="238"/>
      <c r="BC1140" s="391"/>
      <c r="BD1140" s="391"/>
      <c r="BE1140" s="391"/>
      <c r="BF1140" s="391"/>
      <c r="BG1140" s="391"/>
      <c r="BH1140" s="391"/>
      <c r="BI1140" s="391"/>
      <c r="BJ1140" s="391"/>
      <c r="BK1140" s="391"/>
      <c r="BL1140" s="391"/>
      <c r="BM1140" s="391"/>
      <c r="BN1140" s="391"/>
      <c r="BO1140" s="391"/>
      <c r="BP1140" s="391"/>
      <c r="BQ1140" s="391"/>
      <c r="BR1140" s="391"/>
      <c r="BS1140" s="391"/>
      <c r="BT1140" s="391"/>
      <c r="BU1140" s="391"/>
      <c r="BV1140" s="391"/>
      <c r="BW1140" s="391"/>
      <c r="BX1140" s="391"/>
      <c r="BY1140" s="391"/>
    </row>
    <row r="1141" s="211" customFormat="true" ht="15" customHeight="true" x14ac:dyDescent="0.2">
      <c r="BA1141" s="391"/>
      <c r="BB1141" s="238"/>
      <c r="BC1141" s="391"/>
      <c r="BD1141" s="391"/>
      <c r="BE1141" s="391"/>
      <c r="BF1141" s="391"/>
      <c r="BG1141" s="391"/>
      <c r="BH1141" s="391"/>
      <c r="BI1141" s="391"/>
      <c r="BJ1141" s="391"/>
      <c r="BK1141" s="391"/>
      <c r="BL1141" s="391"/>
      <c r="BM1141" s="391"/>
      <c r="BN1141" s="391"/>
      <c r="BO1141" s="391"/>
      <c r="BP1141" s="391"/>
      <c r="BQ1141" s="391"/>
      <c r="BR1141" s="391"/>
      <c r="BS1141" s="391"/>
      <c r="BT1141" s="391"/>
      <c r="BU1141" s="391"/>
      <c r="BV1141" s="391"/>
      <c r="BW1141" s="391"/>
      <c r="BX1141" s="391"/>
      <c r="BY1141" s="391"/>
    </row>
    <row r="1142" s="211" customFormat="true" ht="15" customHeight="true" x14ac:dyDescent="0.2">
      <c r="BA1142" s="391"/>
      <c r="BB1142" s="238"/>
      <c r="BC1142" s="391"/>
      <c r="BD1142" s="391"/>
      <c r="BE1142" s="391"/>
      <c r="BF1142" s="391"/>
      <c r="BG1142" s="391"/>
      <c r="BH1142" s="391"/>
      <c r="BI1142" s="391"/>
      <c r="BJ1142" s="391"/>
      <c r="BK1142" s="391"/>
      <c r="BL1142" s="391"/>
      <c r="BM1142" s="391"/>
      <c r="BN1142" s="391"/>
      <c r="BO1142" s="391"/>
      <c r="BP1142" s="391"/>
      <c r="BQ1142" s="391"/>
      <c r="BR1142" s="391"/>
      <c r="BS1142" s="391"/>
      <c r="BT1142" s="391"/>
      <c r="BU1142" s="391"/>
      <c r="BV1142" s="391"/>
      <c r="BW1142" s="391"/>
      <c r="BX1142" s="391"/>
      <c r="BY1142" s="391"/>
    </row>
    <row r="1143" s="211" customFormat="true" ht="15" customHeight="true" x14ac:dyDescent="0.2">
      <c r="BA1143" s="391"/>
      <c r="BB1143" s="238"/>
      <c r="BC1143" s="391"/>
      <c r="BD1143" s="391"/>
      <c r="BE1143" s="391"/>
      <c r="BF1143" s="391"/>
      <c r="BG1143" s="391"/>
      <c r="BH1143" s="391"/>
      <c r="BI1143" s="391"/>
      <c r="BJ1143" s="391"/>
      <c r="BK1143" s="391"/>
      <c r="BL1143" s="391"/>
      <c r="BM1143" s="391"/>
      <c r="BN1143" s="391"/>
      <c r="BO1143" s="391"/>
      <c r="BP1143" s="391"/>
      <c r="BQ1143" s="391"/>
      <c r="BR1143" s="391"/>
      <c r="BS1143" s="391"/>
      <c r="BT1143" s="391"/>
      <c r="BU1143" s="391"/>
      <c r="BV1143" s="391"/>
      <c r="BW1143" s="391"/>
      <c r="BX1143" s="391"/>
      <c r="BY1143" s="391"/>
    </row>
    <row r="1144" s="211" customFormat="true" ht="15" customHeight="true" x14ac:dyDescent="0.2">
      <c r="BA1144" s="391"/>
      <c r="BB1144" s="238"/>
      <c r="BC1144" s="391"/>
      <c r="BD1144" s="391"/>
      <c r="BE1144" s="391"/>
      <c r="BF1144" s="391"/>
      <c r="BG1144" s="391"/>
      <c r="BH1144" s="391"/>
      <c r="BI1144" s="391"/>
      <c r="BJ1144" s="391"/>
      <c r="BK1144" s="391"/>
      <c r="BL1144" s="391"/>
      <c r="BM1144" s="391"/>
      <c r="BN1144" s="391"/>
      <c r="BO1144" s="391"/>
      <c r="BP1144" s="391"/>
      <c r="BQ1144" s="391"/>
      <c r="BR1144" s="391"/>
      <c r="BS1144" s="391"/>
      <c r="BT1144" s="391"/>
      <c r="BU1144" s="391"/>
      <c r="BV1144" s="391"/>
      <c r="BW1144" s="391"/>
      <c r="BX1144" s="391"/>
      <c r="BY1144" s="391"/>
    </row>
    <row r="1145" s="211" customFormat="true" ht="15" customHeight="true" x14ac:dyDescent="0.2">
      <c r="BA1145" s="391"/>
      <c r="BB1145" s="238"/>
      <c r="BC1145" s="391"/>
      <c r="BD1145" s="391"/>
      <c r="BE1145" s="391"/>
      <c r="BF1145" s="391"/>
      <c r="BG1145" s="391"/>
      <c r="BH1145" s="391"/>
      <c r="BI1145" s="391"/>
      <c r="BJ1145" s="391"/>
      <c r="BK1145" s="391"/>
      <c r="BL1145" s="391"/>
      <c r="BM1145" s="391"/>
      <c r="BN1145" s="391"/>
      <c r="BO1145" s="391"/>
      <c r="BP1145" s="391"/>
      <c r="BQ1145" s="391"/>
      <c r="BR1145" s="391"/>
      <c r="BS1145" s="391"/>
      <c r="BT1145" s="391"/>
      <c r="BU1145" s="391"/>
      <c r="BV1145" s="391"/>
      <c r="BW1145" s="391"/>
      <c r="BX1145" s="391"/>
      <c r="BY1145" s="391"/>
    </row>
    <row r="1146" s="211" customFormat="true" ht="15" customHeight="true" x14ac:dyDescent="0.2">
      <c r="BA1146" s="391"/>
      <c r="BB1146" s="238"/>
      <c r="BC1146" s="391"/>
      <c r="BD1146" s="391"/>
      <c r="BE1146" s="391"/>
      <c r="BF1146" s="391"/>
      <c r="BG1146" s="391"/>
      <c r="BH1146" s="391"/>
      <c r="BI1146" s="391"/>
      <c r="BJ1146" s="391"/>
      <c r="BK1146" s="391"/>
      <c r="BL1146" s="391"/>
      <c r="BM1146" s="391"/>
      <c r="BN1146" s="391"/>
      <c r="BO1146" s="391"/>
      <c r="BP1146" s="391"/>
      <c r="BQ1146" s="391"/>
      <c r="BR1146" s="391"/>
      <c r="BS1146" s="391"/>
      <c r="BT1146" s="391"/>
      <c r="BU1146" s="391"/>
      <c r="BV1146" s="391"/>
      <c r="BW1146" s="391"/>
      <c r="BX1146" s="391"/>
      <c r="BY1146" s="391"/>
    </row>
    <row r="1147" s="211" customFormat="true" ht="15" customHeight="true" x14ac:dyDescent="0.2">
      <c r="BA1147" s="391"/>
      <c r="BB1147" s="238"/>
      <c r="BC1147" s="391"/>
      <c r="BD1147" s="391"/>
      <c r="BE1147" s="391"/>
      <c r="BF1147" s="391"/>
      <c r="BG1147" s="391"/>
      <c r="BH1147" s="391"/>
      <c r="BI1147" s="391"/>
      <c r="BJ1147" s="391"/>
      <c r="BK1147" s="391"/>
      <c r="BL1147" s="391"/>
      <c r="BM1147" s="391"/>
      <c r="BN1147" s="391"/>
      <c r="BO1147" s="391"/>
      <c r="BP1147" s="391"/>
      <c r="BQ1147" s="391"/>
      <c r="BR1147" s="391"/>
      <c r="BS1147" s="391"/>
      <c r="BT1147" s="391"/>
      <c r="BU1147" s="391"/>
      <c r="BV1147" s="391"/>
      <c r="BW1147" s="391"/>
      <c r="BX1147" s="391"/>
      <c r="BY1147" s="391"/>
    </row>
    <row r="1148" s="211" customFormat="true" ht="15" customHeight="true" x14ac:dyDescent="0.2">
      <c r="BA1148" s="391"/>
      <c r="BB1148" s="238"/>
      <c r="BC1148" s="391"/>
      <c r="BD1148" s="391"/>
      <c r="BE1148" s="391"/>
      <c r="BF1148" s="391"/>
      <c r="BG1148" s="391"/>
      <c r="BH1148" s="391"/>
      <c r="BI1148" s="391"/>
      <c r="BJ1148" s="391"/>
      <c r="BK1148" s="391"/>
      <c r="BL1148" s="391"/>
      <c r="BM1148" s="391"/>
      <c r="BN1148" s="391"/>
      <c r="BO1148" s="391"/>
      <c r="BP1148" s="391"/>
      <c r="BQ1148" s="391"/>
      <c r="BR1148" s="391"/>
      <c r="BS1148" s="391"/>
      <c r="BT1148" s="391"/>
      <c r="BU1148" s="391"/>
      <c r="BV1148" s="391"/>
      <c r="BW1148" s="391"/>
      <c r="BX1148" s="391"/>
      <c r="BY1148" s="391"/>
    </row>
    <row r="1149" s="211" customFormat="true" ht="15" customHeight="true" x14ac:dyDescent="0.2">
      <c r="BA1149" s="391"/>
      <c r="BB1149" s="238"/>
      <c r="BC1149" s="391"/>
      <c r="BD1149" s="391"/>
      <c r="BE1149" s="391"/>
      <c r="BF1149" s="391"/>
      <c r="BG1149" s="391"/>
      <c r="BH1149" s="391"/>
      <c r="BI1149" s="391"/>
      <c r="BJ1149" s="391"/>
      <c r="BK1149" s="391"/>
      <c r="BL1149" s="391"/>
      <c r="BM1149" s="391"/>
      <c r="BN1149" s="391"/>
      <c r="BO1149" s="391"/>
      <c r="BP1149" s="391"/>
      <c r="BQ1149" s="391"/>
      <c r="BR1149" s="391"/>
      <c r="BS1149" s="391"/>
      <c r="BT1149" s="391"/>
      <c r="BU1149" s="391"/>
      <c r="BV1149" s="391"/>
      <c r="BW1149" s="391"/>
      <c r="BX1149" s="391"/>
      <c r="BY1149" s="391"/>
    </row>
    <row r="1150" s="211" customFormat="true" ht="15" customHeight="true" x14ac:dyDescent="0.2">
      <c r="BA1150" s="391"/>
      <c r="BB1150" s="238"/>
      <c r="BC1150" s="391"/>
      <c r="BD1150" s="391"/>
      <c r="BE1150" s="391"/>
      <c r="BF1150" s="391"/>
      <c r="BG1150" s="391"/>
      <c r="BH1150" s="391"/>
      <c r="BI1150" s="391"/>
      <c r="BJ1150" s="391"/>
      <c r="BK1150" s="391"/>
      <c r="BL1150" s="391"/>
      <c r="BM1150" s="391"/>
      <c r="BN1150" s="391"/>
      <c r="BO1150" s="391"/>
      <c r="BP1150" s="391"/>
      <c r="BQ1150" s="391"/>
      <c r="BR1150" s="391"/>
      <c r="BS1150" s="391"/>
      <c r="BT1150" s="391"/>
      <c r="BU1150" s="391"/>
      <c r="BV1150" s="391"/>
      <c r="BW1150" s="391"/>
      <c r="BX1150" s="391"/>
      <c r="BY1150" s="391"/>
    </row>
    <row r="1151" s="211" customFormat="true" ht="15" customHeight="true" x14ac:dyDescent="0.2">
      <c r="BA1151" s="391"/>
      <c r="BB1151" s="238"/>
      <c r="BC1151" s="391"/>
      <c r="BD1151" s="391"/>
      <c r="BE1151" s="391"/>
      <c r="BF1151" s="391"/>
      <c r="BG1151" s="391"/>
      <c r="BH1151" s="391"/>
      <c r="BI1151" s="391"/>
      <c r="BJ1151" s="391"/>
      <c r="BK1151" s="391"/>
      <c r="BL1151" s="391"/>
      <c r="BM1151" s="391"/>
      <c r="BN1151" s="391"/>
      <c r="BO1151" s="391"/>
      <c r="BP1151" s="391"/>
      <c r="BQ1151" s="391"/>
      <c r="BR1151" s="391"/>
      <c r="BS1151" s="391"/>
      <c r="BT1151" s="391"/>
      <c r="BU1151" s="391"/>
      <c r="BV1151" s="391"/>
      <c r="BW1151" s="391"/>
      <c r="BX1151" s="391"/>
      <c r="BY1151" s="391"/>
    </row>
    <row r="1152" s="211" customFormat="true" ht="15" customHeight="true" x14ac:dyDescent="0.2">
      <c r="BA1152" s="391"/>
      <c r="BB1152" s="238"/>
      <c r="BC1152" s="391"/>
      <c r="BD1152" s="391"/>
      <c r="BE1152" s="391"/>
      <c r="BF1152" s="391"/>
      <c r="BG1152" s="391"/>
      <c r="BH1152" s="391"/>
      <c r="BI1152" s="391"/>
      <c r="BJ1152" s="391"/>
      <c r="BK1152" s="391"/>
      <c r="BL1152" s="391"/>
      <c r="BM1152" s="391"/>
      <c r="BN1152" s="391"/>
      <c r="BO1152" s="391"/>
      <c r="BP1152" s="391"/>
      <c r="BQ1152" s="391"/>
      <c r="BR1152" s="391"/>
      <c r="BS1152" s="391"/>
      <c r="BT1152" s="391"/>
      <c r="BU1152" s="391"/>
      <c r="BV1152" s="391"/>
      <c r="BW1152" s="391"/>
      <c r="BX1152" s="391"/>
      <c r="BY1152" s="391"/>
    </row>
    <row r="1153" s="211" customFormat="true" ht="15" customHeight="true" x14ac:dyDescent="0.2">
      <c r="BA1153" s="391"/>
      <c r="BB1153" s="238"/>
      <c r="BC1153" s="391"/>
      <c r="BD1153" s="391"/>
      <c r="BE1153" s="391"/>
      <c r="BF1153" s="391"/>
      <c r="BG1153" s="391"/>
      <c r="BH1153" s="391"/>
      <c r="BI1153" s="391"/>
      <c r="BJ1153" s="391"/>
      <c r="BK1153" s="391"/>
      <c r="BL1153" s="391"/>
      <c r="BM1153" s="391"/>
      <c r="BN1153" s="391"/>
      <c r="BO1153" s="391"/>
      <c r="BP1153" s="391"/>
      <c r="BQ1153" s="391"/>
      <c r="BR1153" s="391"/>
      <c r="BS1153" s="391"/>
      <c r="BT1153" s="391"/>
      <c r="BU1153" s="391"/>
      <c r="BV1153" s="391"/>
      <c r="BW1153" s="391"/>
      <c r="BX1153" s="391"/>
      <c r="BY1153" s="391"/>
    </row>
    <row r="1154" s="211" customFormat="true" ht="15" customHeight="true" x14ac:dyDescent="0.2">
      <c r="BA1154" s="391"/>
      <c r="BB1154" s="238"/>
      <c r="BC1154" s="391"/>
      <c r="BD1154" s="391"/>
      <c r="BE1154" s="391"/>
      <c r="BF1154" s="391"/>
      <c r="BG1154" s="391"/>
      <c r="BH1154" s="391"/>
      <c r="BI1154" s="391"/>
      <c r="BJ1154" s="391"/>
      <c r="BK1154" s="391"/>
      <c r="BL1154" s="391"/>
      <c r="BM1154" s="391"/>
      <c r="BN1154" s="391"/>
      <c r="BO1154" s="391"/>
      <c r="BP1154" s="391"/>
      <c r="BQ1154" s="391"/>
      <c r="BR1154" s="391"/>
      <c r="BS1154" s="391"/>
      <c r="BT1154" s="391"/>
      <c r="BU1154" s="391"/>
      <c r="BV1154" s="391"/>
      <c r="BW1154" s="391"/>
      <c r="BX1154" s="391"/>
      <c r="BY1154" s="391"/>
    </row>
    <row r="1155" s="211" customFormat="true" ht="15" customHeight="true" x14ac:dyDescent="0.2">
      <c r="BA1155" s="391"/>
      <c r="BB1155" s="238"/>
      <c r="BC1155" s="391"/>
      <c r="BD1155" s="391"/>
      <c r="BE1155" s="391"/>
      <c r="BF1155" s="391"/>
      <c r="BG1155" s="391"/>
      <c r="BH1155" s="391"/>
      <c r="BI1155" s="391"/>
      <c r="BJ1155" s="391"/>
      <c r="BK1155" s="391"/>
      <c r="BL1155" s="391"/>
      <c r="BM1155" s="391"/>
      <c r="BN1155" s="391"/>
      <c r="BO1155" s="391"/>
      <c r="BP1155" s="391"/>
      <c r="BQ1155" s="391"/>
      <c r="BR1155" s="391"/>
      <c r="BS1155" s="391"/>
      <c r="BT1155" s="391"/>
      <c r="BU1155" s="391"/>
      <c r="BV1155" s="391"/>
      <c r="BW1155" s="391"/>
      <c r="BX1155" s="391"/>
      <c r="BY1155" s="391"/>
    </row>
    <row r="1156" s="211" customFormat="true" ht="15" customHeight="true" x14ac:dyDescent="0.2">
      <c r="BA1156" s="391"/>
      <c r="BB1156" s="238"/>
      <c r="BC1156" s="391"/>
      <c r="BD1156" s="391"/>
      <c r="BE1156" s="391"/>
      <c r="BF1156" s="391"/>
      <c r="BG1156" s="391"/>
      <c r="BH1156" s="391"/>
      <c r="BI1156" s="391"/>
      <c r="BJ1156" s="391"/>
      <c r="BK1156" s="391"/>
      <c r="BL1156" s="391"/>
      <c r="BM1156" s="391"/>
      <c r="BN1156" s="391"/>
      <c r="BO1156" s="391"/>
      <c r="BP1156" s="391"/>
      <c r="BQ1156" s="391"/>
      <c r="BR1156" s="391"/>
      <c r="BS1156" s="391"/>
      <c r="BT1156" s="391"/>
      <c r="BU1156" s="391"/>
      <c r="BV1156" s="391"/>
      <c r="BW1156" s="391"/>
      <c r="BX1156" s="391"/>
      <c r="BY1156" s="391"/>
    </row>
    <row r="1157" s="211" customFormat="true" ht="15" customHeight="true" x14ac:dyDescent="0.2">
      <c r="BA1157" s="391"/>
      <c r="BB1157" s="238"/>
      <c r="BC1157" s="391"/>
      <c r="BD1157" s="391"/>
      <c r="BE1157" s="391"/>
      <c r="BF1157" s="391"/>
      <c r="BG1157" s="391"/>
      <c r="BH1157" s="391"/>
      <c r="BI1157" s="391"/>
      <c r="BJ1157" s="391"/>
      <c r="BK1157" s="391"/>
      <c r="BL1157" s="391"/>
      <c r="BM1157" s="391"/>
      <c r="BN1157" s="391"/>
      <c r="BO1157" s="391"/>
      <c r="BP1157" s="391"/>
      <c r="BQ1157" s="391"/>
      <c r="BR1157" s="391"/>
      <c r="BS1157" s="391"/>
      <c r="BT1157" s="391"/>
      <c r="BU1157" s="391"/>
      <c r="BV1157" s="391"/>
      <c r="BW1157" s="391"/>
      <c r="BX1157" s="391"/>
      <c r="BY1157" s="391"/>
    </row>
    <row r="1158" s="211" customFormat="true" ht="15" customHeight="true" x14ac:dyDescent="0.2">
      <c r="BA1158" s="391"/>
      <c r="BB1158" s="238"/>
      <c r="BC1158" s="391"/>
      <c r="BD1158" s="391"/>
      <c r="BE1158" s="391"/>
      <c r="BF1158" s="391"/>
      <c r="BG1158" s="391"/>
      <c r="BH1158" s="391"/>
      <c r="BI1158" s="391"/>
      <c r="BJ1158" s="391"/>
      <c r="BK1158" s="391"/>
      <c r="BL1158" s="391"/>
      <c r="BM1158" s="391"/>
      <c r="BN1158" s="391"/>
      <c r="BO1158" s="391"/>
      <c r="BP1158" s="391"/>
      <c r="BQ1158" s="391"/>
      <c r="BR1158" s="391"/>
      <c r="BS1158" s="391"/>
      <c r="BT1158" s="391"/>
      <c r="BU1158" s="391"/>
      <c r="BV1158" s="391"/>
      <c r="BW1158" s="391"/>
      <c r="BX1158" s="391"/>
      <c r="BY1158" s="391"/>
    </row>
    <row r="1159" s="211" customFormat="true" ht="15" customHeight="true" x14ac:dyDescent="0.2">
      <c r="BA1159" s="391"/>
      <c r="BB1159" s="238"/>
      <c r="BC1159" s="391"/>
      <c r="BD1159" s="391"/>
      <c r="BE1159" s="391"/>
      <c r="BF1159" s="391"/>
      <c r="BG1159" s="391"/>
      <c r="BH1159" s="391"/>
      <c r="BI1159" s="391"/>
      <c r="BJ1159" s="391"/>
      <c r="BK1159" s="391"/>
      <c r="BL1159" s="391"/>
      <c r="BM1159" s="391"/>
      <c r="BN1159" s="391"/>
      <c r="BO1159" s="391"/>
      <c r="BP1159" s="391"/>
      <c r="BQ1159" s="391"/>
      <c r="BR1159" s="391"/>
      <c r="BS1159" s="391"/>
      <c r="BT1159" s="391"/>
      <c r="BU1159" s="391"/>
      <c r="BV1159" s="391"/>
      <c r="BW1159" s="391"/>
      <c r="BX1159" s="391"/>
      <c r="BY1159" s="391"/>
    </row>
    <row r="1160" s="211" customFormat="true" ht="15" customHeight="true" x14ac:dyDescent="0.2">
      <c r="BA1160" s="391"/>
      <c r="BB1160" s="238"/>
      <c r="BC1160" s="391"/>
      <c r="BD1160" s="391"/>
      <c r="BE1160" s="391"/>
      <c r="BF1160" s="391"/>
      <c r="BG1160" s="391"/>
      <c r="BH1160" s="391"/>
      <c r="BI1160" s="391"/>
      <c r="BJ1160" s="391"/>
      <c r="BK1160" s="391"/>
      <c r="BL1160" s="391"/>
      <c r="BM1160" s="391"/>
      <c r="BN1160" s="391"/>
      <c r="BO1160" s="391"/>
      <c r="BP1160" s="391"/>
      <c r="BQ1160" s="391"/>
      <c r="BR1160" s="391"/>
      <c r="BS1160" s="391"/>
      <c r="BT1160" s="391"/>
      <c r="BU1160" s="391"/>
      <c r="BV1160" s="391"/>
      <c r="BW1160" s="391"/>
      <c r="BX1160" s="391"/>
      <c r="BY1160" s="391"/>
    </row>
    <row r="1161" s="211" customFormat="true" ht="15" customHeight="true" x14ac:dyDescent="0.2">
      <c r="BA1161" s="391"/>
      <c r="BB1161" s="238"/>
      <c r="BC1161" s="391"/>
      <c r="BD1161" s="391"/>
      <c r="BE1161" s="391"/>
      <c r="BF1161" s="391"/>
      <c r="BG1161" s="391"/>
      <c r="BH1161" s="391"/>
      <c r="BI1161" s="391"/>
      <c r="BJ1161" s="391"/>
      <c r="BK1161" s="391"/>
      <c r="BL1161" s="391"/>
      <c r="BM1161" s="391"/>
      <c r="BN1161" s="391"/>
      <c r="BO1161" s="391"/>
      <c r="BP1161" s="391"/>
      <c r="BQ1161" s="391"/>
      <c r="BR1161" s="391"/>
      <c r="BS1161" s="391"/>
      <c r="BT1161" s="391"/>
      <c r="BU1161" s="391"/>
      <c r="BV1161" s="391"/>
      <c r="BW1161" s="391"/>
      <c r="BX1161" s="391"/>
      <c r="BY1161" s="391"/>
    </row>
    <row r="1162" s="211" customFormat="true" ht="15" customHeight="true" x14ac:dyDescent="0.2">
      <c r="BA1162" s="391"/>
      <c r="BB1162" s="238"/>
      <c r="BC1162" s="391"/>
      <c r="BD1162" s="391"/>
      <c r="BE1162" s="391"/>
      <c r="BF1162" s="391"/>
      <c r="BG1162" s="391"/>
      <c r="BH1162" s="391"/>
      <c r="BI1162" s="391"/>
      <c r="BJ1162" s="391"/>
      <c r="BK1162" s="391"/>
      <c r="BL1162" s="391"/>
      <c r="BM1162" s="391"/>
      <c r="BN1162" s="391"/>
      <c r="BO1162" s="391"/>
      <c r="BP1162" s="391"/>
      <c r="BQ1162" s="391"/>
      <c r="BR1162" s="391"/>
      <c r="BS1162" s="391"/>
      <c r="BT1162" s="391"/>
      <c r="BU1162" s="391"/>
      <c r="BV1162" s="391"/>
      <c r="BW1162" s="391"/>
      <c r="BX1162" s="391"/>
      <c r="BY1162" s="391"/>
    </row>
    <row r="1163" s="211" customFormat="true" ht="15" customHeight="true" x14ac:dyDescent="0.2">
      <c r="BA1163" s="391"/>
      <c r="BB1163" s="238"/>
      <c r="BC1163" s="391"/>
      <c r="BD1163" s="391"/>
      <c r="BE1163" s="391"/>
      <c r="BF1163" s="391"/>
      <c r="BG1163" s="391"/>
      <c r="BH1163" s="391"/>
      <c r="BI1163" s="391"/>
      <c r="BJ1163" s="391"/>
      <c r="BK1163" s="391"/>
      <c r="BL1163" s="391"/>
      <c r="BM1163" s="391"/>
      <c r="BN1163" s="391"/>
      <c r="BO1163" s="391"/>
      <c r="BP1163" s="391"/>
      <c r="BQ1163" s="391"/>
      <c r="BR1163" s="391"/>
      <c r="BS1163" s="391"/>
      <c r="BT1163" s="391"/>
      <c r="BU1163" s="391"/>
      <c r="BV1163" s="391"/>
      <c r="BW1163" s="391"/>
      <c r="BX1163" s="391"/>
      <c r="BY1163" s="391"/>
    </row>
    <row r="1164" s="211" customFormat="true" ht="15" customHeight="true" x14ac:dyDescent="0.2">
      <c r="BA1164" s="391"/>
      <c r="BB1164" s="238"/>
      <c r="BC1164" s="391"/>
      <c r="BD1164" s="391"/>
      <c r="BE1164" s="391"/>
      <c r="BF1164" s="391"/>
      <c r="BG1164" s="391"/>
      <c r="BH1164" s="391"/>
      <c r="BI1164" s="391"/>
      <c r="BJ1164" s="391"/>
      <c r="BK1164" s="391"/>
      <c r="BL1164" s="391"/>
      <c r="BM1164" s="391"/>
      <c r="BN1164" s="391"/>
      <c r="BO1164" s="391"/>
      <c r="BP1164" s="391"/>
      <c r="BQ1164" s="391"/>
      <c r="BR1164" s="391"/>
      <c r="BS1164" s="391"/>
      <c r="BT1164" s="391"/>
      <c r="BU1164" s="391"/>
      <c r="BV1164" s="391"/>
      <c r="BW1164" s="391"/>
      <c r="BX1164" s="391"/>
      <c r="BY1164" s="391"/>
    </row>
    <row r="1165" s="211" customFormat="true" ht="15" customHeight="true" x14ac:dyDescent="0.2">
      <c r="BA1165" s="391"/>
      <c r="BB1165" s="238"/>
      <c r="BC1165" s="391"/>
      <c r="BD1165" s="391"/>
      <c r="BE1165" s="391"/>
      <c r="BF1165" s="391"/>
      <c r="BG1165" s="391"/>
      <c r="BH1165" s="391"/>
      <c r="BI1165" s="391"/>
      <c r="BJ1165" s="391"/>
      <c r="BK1165" s="391"/>
      <c r="BL1165" s="391"/>
      <c r="BM1165" s="391"/>
      <c r="BN1165" s="391"/>
      <c r="BO1165" s="391"/>
      <c r="BP1165" s="391"/>
      <c r="BQ1165" s="391"/>
      <c r="BR1165" s="391"/>
      <c r="BS1165" s="391"/>
      <c r="BT1165" s="391"/>
      <c r="BU1165" s="391"/>
      <c r="BV1165" s="391"/>
      <c r="BW1165" s="391"/>
      <c r="BX1165" s="391"/>
      <c r="BY1165" s="391"/>
    </row>
    <row r="1166" s="211" customFormat="true" ht="15" customHeight="true" x14ac:dyDescent="0.2">
      <c r="BA1166" s="391"/>
      <c r="BB1166" s="238"/>
      <c r="BC1166" s="391"/>
      <c r="BD1166" s="391"/>
      <c r="BE1166" s="391"/>
      <c r="BF1166" s="391"/>
      <c r="BG1166" s="391"/>
      <c r="BH1166" s="391"/>
      <c r="BI1166" s="391"/>
      <c r="BJ1166" s="391"/>
      <c r="BK1166" s="391"/>
      <c r="BL1166" s="391"/>
      <c r="BM1166" s="391"/>
      <c r="BN1166" s="391"/>
      <c r="BO1166" s="391"/>
      <c r="BP1166" s="391"/>
      <c r="BQ1166" s="391"/>
      <c r="BR1166" s="391"/>
      <c r="BS1166" s="391"/>
      <c r="BT1166" s="391"/>
      <c r="BU1166" s="391"/>
      <c r="BV1166" s="391"/>
      <c r="BW1166" s="391"/>
      <c r="BX1166" s="391"/>
      <c r="BY1166" s="391"/>
    </row>
    <row r="1167" s="211" customFormat="true" ht="15" customHeight="true" x14ac:dyDescent="0.2">
      <c r="BA1167" s="391"/>
      <c r="BB1167" s="238"/>
      <c r="BC1167" s="391"/>
      <c r="BD1167" s="391"/>
      <c r="BE1167" s="391"/>
      <c r="BF1167" s="391"/>
      <c r="BG1167" s="391"/>
      <c r="BH1167" s="391"/>
      <c r="BI1167" s="391"/>
      <c r="BJ1167" s="391"/>
      <c r="BK1167" s="391"/>
      <c r="BL1167" s="391"/>
      <c r="BM1167" s="391"/>
      <c r="BN1167" s="391"/>
      <c r="BO1167" s="391"/>
      <c r="BP1167" s="391"/>
      <c r="BQ1167" s="391"/>
      <c r="BR1167" s="391"/>
      <c r="BS1167" s="391"/>
      <c r="BT1167" s="391"/>
      <c r="BU1167" s="391"/>
      <c r="BV1167" s="391"/>
      <c r="BW1167" s="391"/>
      <c r="BX1167" s="391"/>
      <c r="BY1167" s="391"/>
    </row>
    <row r="1168" s="211" customFormat="true" ht="15" customHeight="true" x14ac:dyDescent="0.2">
      <c r="BA1168" s="391"/>
      <c r="BB1168" s="238"/>
      <c r="BC1168" s="391"/>
      <c r="BD1168" s="391"/>
      <c r="BE1168" s="391"/>
      <c r="BF1168" s="391"/>
      <c r="BG1168" s="391"/>
      <c r="BH1168" s="391"/>
      <c r="BI1168" s="391"/>
      <c r="BJ1168" s="391"/>
      <c r="BK1168" s="391"/>
      <c r="BL1168" s="391"/>
      <c r="BM1168" s="391"/>
      <c r="BN1168" s="391"/>
      <c r="BO1168" s="391"/>
      <c r="BP1168" s="391"/>
      <c r="BQ1168" s="391"/>
      <c r="BR1168" s="391"/>
      <c r="BS1168" s="391"/>
      <c r="BT1168" s="391"/>
      <c r="BU1168" s="391"/>
      <c r="BV1168" s="391"/>
      <c r="BW1168" s="391"/>
      <c r="BX1168" s="391"/>
      <c r="BY1168" s="391"/>
    </row>
    <row r="1169" s="211" customFormat="true" ht="15" customHeight="true" x14ac:dyDescent="0.2">
      <c r="BA1169" s="391"/>
      <c r="BB1169" s="238"/>
      <c r="BC1169" s="391"/>
      <c r="BD1169" s="391"/>
      <c r="BE1169" s="391"/>
      <c r="BF1169" s="391"/>
      <c r="BG1169" s="391"/>
      <c r="BH1169" s="391"/>
      <c r="BI1169" s="391"/>
      <c r="BJ1169" s="391"/>
      <c r="BK1169" s="391"/>
      <c r="BL1169" s="391"/>
      <c r="BM1169" s="391"/>
      <c r="BN1169" s="391"/>
      <c r="BO1169" s="391"/>
      <c r="BP1169" s="391"/>
      <c r="BQ1169" s="391"/>
      <c r="BR1169" s="391"/>
      <c r="BS1169" s="391"/>
      <c r="BT1169" s="391"/>
      <c r="BU1169" s="391"/>
      <c r="BV1169" s="391"/>
      <c r="BW1169" s="391"/>
      <c r="BX1169" s="391"/>
      <c r="BY1169" s="391"/>
    </row>
    <row r="1170" s="211" customFormat="true" ht="15" customHeight="true" x14ac:dyDescent="0.2">
      <c r="A1170" s="311"/>
      <c r="B1170" s="553"/>
      <c r="C1170" s="554"/>
      <c r="D1170" s="554"/>
      <c r="E1170" s="554"/>
      <c r="F1170" s="554"/>
      <c r="G1170" s="554"/>
      <c r="H1170" s="554"/>
      <c r="I1170" s="554"/>
      <c r="J1170" s="554"/>
      <c r="K1170" s="554"/>
      <c r="L1170" s="554"/>
      <c r="M1170" s="554"/>
      <c r="N1170" s="554"/>
      <c r="O1170" s="554"/>
      <c r="P1170" s="554"/>
      <c r="Q1170" s="554"/>
      <c r="R1170" s="554"/>
      <c r="S1170" s="554"/>
      <c r="T1170" s="554"/>
      <c r="U1170" s="554"/>
      <c r="V1170" s="554"/>
      <c r="W1170" s="554"/>
      <c r="X1170" s="554"/>
      <c r="Y1170" s="554"/>
      <c r="Z1170" s="554"/>
      <c r="AA1170" s="554"/>
      <c r="AB1170" s="554"/>
      <c r="BA1170" s="391"/>
      <c r="BB1170" s="238"/>
      <c r="BC1170" s="391"/>
      <c r="BD1170" s="391"/>
      <c r="BE1170" s="391"/>
      <c r="BF1170" s="391"/>
      <c r="BG1170" s="391"/>
      <c r="BH1170" s="391"/>
      <c r="BI1170" s="391"/>
      <c r="BJ1170" s="391"/>
      <c r="BK1170" s="391"/>
      <c r="BL1170" s="391"/>
      <c r="BM1170" s="391"/>
      <c r="BN1170" s="391"/>
      <c r="BO1170" s="391"/>
      <c r="BP1170" s="391"/>
      <c r="BQ1170" s="391"/>
      <c r="BR1170" s="391"/>
      <c r="BS1170" s="391"/>
      <c r="BT1170" s="391"/>
      <c r="BU1170" s="391"/>
      <c r="BV1170" s="391"/>
      <c r="BW1170" s="391"/>
      <c r="BX1170" s="391"/>
      <c r="BY1170" s="391"/>
    </row>
    <row r="1171" s="211" customFormat="true" ht="15" customHeight="true" x14ac:dyDescent="0.2">
      <c r="A1171" s="311"/>
      <c r="B1171" s="553"/>
      <c r="C1171" s="554"/>
      <c r="D1171" s="554"/>
      <c r="E1171" s="554"/>
      <c r="F1171" s="554"/>
      <c r="G1171" s="554"/>
      <c r="H1171" s="554"/>
      <c r="I1171" s="554"/>
      <c r="J1171" s="554"/>
      <c r="K1171" s="554"/>
      <c r="L1171" s="554"/>
      <c r="M1171" s="554"/>
      <c r="N1171" s="554"/>
      <c r="O1171" s="554"/>
      <c r="P1171" s="554"/>
      <c r="Q1171" s="554"/>
      <c r="R1171" s="554"/>
      <c r="S1171" s="554"/>
      <c r="T1171" s="554"/>
      <c r="U1171" s="554"/>
      <c r="V1171" s="554"/>
      <c r="W1171" s="554"/>
      <c r="X1171" s="554"/>
      <c r="Y1171" s="554"/>
      <c r="Z1171" s="554"/>
      <c r="AA1171" s="554"/>
      <c r="AB1171" s="554"/>
      <c r="BA1171" s="391"/>
      <c r="BB1171" s="238"/>
      <c r="BC1171" s="391"/>
      <c r="BD1171" s="391"/>
      <c r="BE1171" s="391"/>
      <c r="BF1171" s="391"/>
      <c r="BG1171" s="391"/>
      <c r="BH1171" s="391"/>
      <c r="BI1171" s="391"/>
      <c r="BJ1171" s="391"/>
      <c r="BK1171" s="391"/>
      <c r="BL1171" s="391"/>
      <c r="BM1171" s="391"/>
      <c r="BN1171" s="391"/>
      <c r="BO1171" s="391"/>
      <c r="BP1171" s="391"/>
      <c r="BQ1171" s="391"/>
      <c r="BR1171" s="391"/>
      <c r="BS1171" s="391"/>
      <c r="BT1171" s="391"/>
      <c r="BU1171" s="391"/>
      <c r="BV1171" s="391"/>
      <c r="BW1171" s="391"/>
      <c r="BX1171" s="391"/>
      <c r="BY1171" s="391"/>
    </row>
    <row r="1172" s="211" customFormat="true" ht="15" customHeight="true" x14ac:dyDescent="0.2">
      <c r="A1172" s="311"/>
      <c r="B1172" s="553"/>
      <c r="C1172" s="554"/>
      <c r="D1172" s="554"/>
      <c r="E1172" s="554"/>
      <c r="F1172" s="554"/>
      <c r="G1172" s="554"/>
      <c r="H1172" s="554"/>
      <c r="I1172" s="554"/>
      <c r="J1172" s="554"/>
      <c r="K1172" s="554"/>
      <c r="L1172" s="554"/>
      <c r="M1172" s="554"/>
      <c r="N1172" s="554"/>
      <c r="O1172" s="554"/>
      <c r="P1172" s="554"/>
      <c r="Q1172" s="554"/>
      <c r="R1172" s="554"/>
      <c r="S1172" s="554"/>
      <c r="T1172" s="554"/>
      <c r="U1172" s="554"/>
      <c r="V1172" s="554"/>
      <c r="W1172" s="554"/>
      <c r="X1172" s="554"/>
      <c r="Y1172" s="554"/>
      <c r="Z1172" s="554"/>
      <c r="AA1172" s="554"/>
      <c r="AB1172" s="554"/>
      <c r="BA1172" s="391"/>
      <c r="BB1172" s="238"/>
      <c r="BC1172" s="391"/>
      <c r="BD1172" s="391"/>
      <c r="BE1172" s="391"/>
      <c r="BF1172" s="391"/>
      <c r="BG1172" s="391"/>
      <c r="BH1172" s="391"/>
      <c r="BI1172" s="391"/>
      <c r="BJ1172" s="391"/>
      <c r="BK1172" s="391"/>
      <c r="BL1172" s="391"/>
      <c r="BM1172" s="391"/>
      <c r="BN1172" s="391"/>
      <c r="BO1172" s="391"/>
      <c r="BP1172" s="391"/>
      <c r="BQ1172" s="391"/>
      <c r="BR1172" s="391"/>
      <c r="BS1172" s="391"/>
      <c r="BT1172" s="391"/>
      <c r="BU1172" s="391"/>
      <c r="BV1172" s="391"/>
      <c r="BW1172" s="391"/>
      <c r="BX1172" s="391"/>
      <c r="BY1172" s="391"/>
    </row>
    <row r="1173" s="211" customFormat="true" ht="15" customHeight="true" x14ac:dyDescent="0.2">
      <c r="A1173" s="311"/>
      <c r="B1173" s="553"/>
      <c r="C1173" s="554"/>
      <c r="D1173" s="554"/>
      <c r="E1173" s="554"/>
      <c r="F1173" s="554"/>
      <c r="G1173" s="554"/>
      <c r="H1173" s="554"/>
      <c r="I1173" s="554"/>
      <c r="J1173" s="554"/>
      <c r="K1173" s="554"/>
      <c r="L1173" s="554"/>
      <c r="M1173" s="554"/>
      <c r="N1173" s="554"/>
      <c r="O1173" s="554"/>
      <c r="P1173" s="554"/>
      <c r="Q1173" s="554"/>
      <c r="R1173" s="554"/>
      <c r="S1173" s="554"/>
      <c r="T1173" s="554"/>
      <c r="U1173" s="554"/>
      <c r="V1173" s="554"/>
      <c r="W1173" s="554"/>
      <c r="X1173" s="554"/>
      <c r="Y1173" s="554"/>
      <c r="Z1173" s="554"/>
      <c r="AA1173" s="554"/>
      <c r="AB1173" s="554"/>
      <c r="BA1173" s="391"/>
      <c r="BB1173" s="238"/>
      <c r="BC1173" s="391"/>
      <c r="BD1173" s="391"/>
      <c r="BE1173" s="391"/>
      <c r="BF1173" s="391"/>
      <c r="BG1173" s="391"/>
      <c r="BH1173" s="391"/>
      <c r="BI1173" s="391"/>
      <c r="BJ1173" s="391"/>
      <c r="BK1173" s="391"/>
      <c r="BL1173" s="391"/>
      <c r="BM1173" s="391"/>
      <c r="BN1173" s="391"/>
      <c r="BO1173" s="391"/>
      <c r="BP1173" s="391"/>
      <c r="BQ1173" s="391"/>
      <c r="BR1173" s="391"/>
      <c r="BS1173" s="391"/>
      <c r="BT1173" s="391"/>
      <c r="BU1173" s="391"/>
      <c r="BV1173" s="391"/>
      <c r="BW1173" s="391"/>
      <c r="BX1173" s="391"/>
      <c r="BY1173" s="391"/>
    </row>
    <row r="1174" s="211" customFormat="true" ht="15" customHeight="true" x14ac:dyDescent="0.2">
      <c r="A1174" s="311"/>
      <c r="B1174" s="553"/>
      <c r="C1174" s="554"/>
      <c r="D1174" s="554"/>
      <c r="E1174" s="554"/>
      <c r="F1174" s="554"/>
      <c r="G1174" s="554"/>
      <c r="H1174" s="554"/>
      <c r="I1174" s="554"/>
      <c r="J1174" s="554"/>
      <c r="K1174" s="554"/>
      <c r="L1174" s="554"/>
      <c r="M1174" s="554"/>
      <c r="N1174" s="554"/>
      <c r="O1174" s="554"/>
      <c r="P1174" s="554"/>
      <c r="Q1174" s="554"/>
      <c r="R1174" s="554"/>
      <c r="S1174" s="554"/>
      <c r="T1174" s="554"/>
      <c r="U1174" s="554"/>
      <c r="V1174" s="554"/>
      <c r="W1174" s="554"/>
      <c r="X1174" s="554"/>
      <c r="Y1174" s="554"/>
      <c r="Z1174" s="554"/>
      <c r="AA1174" s="554"/>
      <c r="AB1174" s="554"/>
      <c r="BA1174" s="391"/>
      <c r="BB1174" s="238"/>
      <c r="BC1174" s="391"/>
      <c r="BD1174" s="391"/>
      <c r="BE1174" s="391"/>
      <c r="BF1174" s="391"/>
      <c r="BG1174" s="391"/>
      <c r="BH1174" s="391"/>
      <c r="BI1174" s="391"/>
      <c r="BJ1174" s="391"/>
      <c r="BK1174" s="391"/>
      <c r="BL1174" s="391"/>
      <c r="BM1174" s="391"/>
      <c r="BN1174" s="391"/>
      <c r="BO1174" s="391"/>
      <c r="BP1174" s="391"/>
      <c r="BQ1174" s="391"/>
      <c r="BR1174" s="391"/>
      <c r="BS1174" s="391"/>
      <c r="BT1174" s="391"/>
      <c r="BU1174" s="391"/>
      <c r="BV1174" s="391"/>
      <c r="BW1174" s="391"/>
      <c r="BX1174" s="391"/>
      <c r="BY1174" s="391"/>
    </row>
    <row r="1175" s="211" customFormat="true" ht="15" customHeight="true" x14ac:dyDescent="0.2">
      <c r="A1175" s="311"/>
      <c r="B1175" s="553"/>
      <c r="C1175" s="554"/>
      <c r="D1175" s="554"/>
      <c r="E1175" s="554"/>
      <c r="F1175" s="554"/>
      <c r="G1175" s="554"/>
      <c r="H1175" s="554"/>
      <c r="I1175" s="554"/>
      <c r="J1175" s="554"/>
      <c r="K1175" s="554"/>
      <c r="L1175" s="554"/>
      <c r="M1175" s="554"/>
      <c r="N1175" s="554"/>
      <c r="O1175" s="554"/>
      <c r="P1175" s="554"/>
      <c r="Q1175" s="554"/>
      <c r="R1175" s="554"/>
      <c r="S1175" s="554"/>
      <c r="T1175" s="554"/>
      <c r="U1175" s="554"/>
      <c r="V1175" s="554"/>
      <c r="W1175" s="554"/>
      <c r="X1175" s="554"/>
      <c r="Y1175" s="554"/>
      <c r="Z1175" s="554"/>
      <c r="AA1175" s="554"/>
      <c r="AB1175" s="554"/>
      <c r="BA1175" s="391"/>
      <c r="BB1175" s="238"/>
      <c r="BC1175" s="391"/>
      <c r="BD1175" s="391"/>
      <c r="BE1175" s="391"/>
      <c r="BF1175" s="391"/>
      <c r="BG1175" s="391"/>
      <c r="BH1175" s="391"/>
      <c r="BI1175" s="391"/>
      <c r="BJ1175" s="391"/>
      <c r="BK1175" s="391"/>
      <c r="BL1175" s="391"/>
      <c r="BM1175" s="391"/>
      <c r="BN1175" s="391"/>
      <c r="BO1175" s="391"/>
      <c r="BP1175" s="391"/>
      <c r="BQ1175" s="391"/>
      <c r="BR1175" s="391"/>
      <c r="BS1175" s="391"/>
      <c r="BT1175" s="391"/>
      <c r="BU1175" s="391"/>
      <c r="BV1175" s="391"/>
      <c r="BW1175" s="391"/>
      <c r="BX1175" s="391"/>
      <c r="BY1175" s="391"/>
    </row>
    <row r="1176" s="211" customFormat="true" ht="15" customHeight="true" x14ac:dyDescent="0.2">
      <c r="A1176" s="555"/>
      <c r="B1176" s="311"/>
      <c r="C1176" s="556"/>
      <c r="D1176" s="557"/>
      <c r="E1176" s="557"/>
      <c r="F1176" s="557"/>
      <c r="G1176" s="557"/>
      <c r="H1176" s="556"/>
      <c r="I1176" s="557"/>
      <c r="J1176" s="557"/>
      <c r="K1176" s="557"/>
      <c r="L1176" s="557"/>
      <c r="M1176" s="556"/>
      <c r="N1176" s="557"/>
      <c r="O1176" s="557"/>
      <c r="P1176" s="557"/>
      <c r="Q1176" s="557"/>
      <c r="R1176" s="556"/>
      <c r="S1176" s="557"/>
      <c r="T1176" s="557"/>
      <c r="U1176" s="557"/>
      <c r="BA1176" s="391"/>
      <c r="BB1176" s="238"/>
      <c r="BC1176" s="391"/>
      <c r="BD1176" s="391"/>
      <c r="BE1176" s="391"/>
      <c r="BF1176" s="391"/>
      <c r="BG1176" s="391"/>
      <c r="BH1176" s="391"/>
      <c r="BI1176" s="391"/>
      <c r="BJ1176" s="391"/>
      <c r="BK1176" s="391"/>
      <c r="BL1176" s="391"/>
      <c r="BM1176" s="391"/>
      <c r="BN1176" s="391"/>
      <c r="BO1176" s="391"/>
      <c r="BP1176" s="391"/>
      <c r="BQ1176" s="391"/>
      <c r="BR1176" s="391"/>
      <c r="BS1176" s="391"/>
      <c r="BT1176" s="391"/>
      <c r="BU1176" s="391"/>
      <c r="BV1176" s="391"/>
      <c r="BW1176" s="391"/>
      <c r="BX1176" s="391"/>
      <c r="BY1176" s="391"/>
    </row>
    <row r="1177" s="211" customFormat="true" ht="15" customHeight="true" x14ac:dyDescent="0.2">
      <c r="A1177" s="557"/>
      <c r="B1177" s="557"/>
      <c r="C1177" s="556"/>
      <c r="D1177" s="556"/>
      <c r="E1177" s="556"/>
      <c r="F1177" s="556"/>
      <c r="G1177" s="556"/>
      <c r="H1177" s="556"/>
      <c r="I1177" s="556"/>
      <c r="J1177" s="556"/>
      <c r="K1177" s="556"/>
      <c r="L1177" s="556"/>
      <c r="M1177" s="556"/>
      <c r="N1177" s="556"/>
      <c r="O1177" s="556"/>
      <c r="P1177" s="556"/>
      <c r="Q1177" s="556"/>
      <c r="R1177" s="556"/>
      <c r="S1177" s="556"/>
      <c r="T1177" s="556"/>
      <c r="U1177" s="556"/>
      <c r="BA1177" s="391"/>
      <c r="BB1177" s="238"/>
      <c r="BC1177" s="391"/>
      <c r="BD1177" s="391"/>
      <c r="BE1177" s="391"/>
      <c r="BF1177" s="391"/>
      <c r="BG1177" s="391"/>
      <c r="BH1177" s="391"/>
      <c r="BI1177" s="391"/>
      <c r="BJ1177" s="391"/>
      <c r="BK1177" s="391"/>
      <c r="BL1177" s="391"/>
      <c r="BM1177" s="391"/>
      <c r="BN1177" s="391"/>
      <c r="BO1177" s="391"/>
      <c r="BP1177" s="391"/>
      <c r="BQ1177" s="391"/>
      <c r="BR1177" s="391"/>
      <c r="BS1177" s="391"/>
      <c r="BT1177" s="391"/>
      <c r="BU1177" s="391"/>
      <c r="BV1177" s="391"/>
      <c r="BW1177" s="391"/>
      <c r="BX1177" s="391"/>
      <c r="BY1177" s="391"/>
    </row>
    <row r="1178" s="211" customFormat="true" ht="15" customHeight="true" x14ac:dyDescent="0.2">
      <c r="BA1178" s="391"/>
      <c r="BB1178" s="238"/>
      <c r="BC1178" s="391"/>
      <c r="BD1178" s="391"/>
      <c r="BE1178" s="391"/>
      <c r="BF1178" s="391"/>
      <c r="BG1178" s="391"/>
      <c r="BH1178" s="391"/>
      <c r="BI1178" s="391"/>
      <c r="BJ1178" s="391"/>
      <c r="BK1178" s="391"/>
      <c r="BL1178" s="391"/>
      <c r="BM1178" s="391"/>
      <c r="BN1178" s="391"/>
      <c r="BO1178" s="391"/>
      <c r="BP1178" s="391"/>
      <c r="BQ1178" s="391"/>
      <c r="BR1178" s="391"/>
      <c r="BS1178" s="391"/>
      <c r="BT1178" s="391"/>
      <c r="BU1178" s="391"/>
      <c r="BV1178" s="391"/>
      <c r="BW1178" s="391"/>
      <c r="BX1178" s="391"/>
      <c r="BY1178" s="391"/>
    </row>
    <row r="1179" s="211" customFormat="true" ht="15" customHeight="true" x14ac:dyDescent="0.2">
      <c r="BA1179" s="391"/>
      <c r="BB1179" s="238"/>
      <c r="BC1179" s="391"/>
      <c r="BD1179" s="391"/>
      <c r="BE1179" s="391"/>
      <c r="BF1179" s="391"/>
      <c r="BG1179" s="391"/>
      <c r="BH1179" s="391"/>
      <c r="BI1179" s="391"/>
      <c r="BJ1179" s="391"/>
      <c r="BK1179" s="391"/>
      <c r="BL1179" s="391"/>
      <c r="BM1179" s="391"/>
      <c r="BN1179" s="391"/>
      <c r="BO1179" s="391"/>
      <c r="BP1179" s="391"/>
      <c r="BQ1179" s="391"/>
      <c r="BR1179" s="391"/>
      <c r="BS1179" s="391"/>
      <c r="BT1179" s="391"/>
      <c r="BU1179" s="391"/>
      <c r="BV1179" s="391"/>
      <c r="BW1179" s="391"/>
      <c r="BX1179" s="391"/>
      <c r="BY1179" s="391"/>
    </row>
    <row r="1180" s="211" customFormat="true" ht="15" customHeight="true" x14ac:dyDescent="0.2">
      <c r="BA1180" s="391"/>
      <c r="BB1180" s="238"/>
      <c r="BC1180" s="391"/>
      <c r="BD1180" s="391"/>
      <c r="BE1180" s="391"/>
      <c r="BF1180" s="391"/>
      <c r="BG1180" s="391"/>
      <c r="BH1180" s="391"/>
      <c r="BI1180" s="391"/>
      <c r="BJ1180" s="391"/>
      <c r="BK1180" s="391"/>
      <c r="BL1180" s="391"/>
      <c r="BM1180" s="391"/>
      <c r="BN1180" s="391"/>
      <c r="BO1180" s="391"/>
      <c r="BP1180" s="391"/>
      <c r="BQ1180" s="391"/>
      <c r="BR1180" s="391"/>
      <c r="BS1180" s="391"/>
      <c r="BT1180" s="391"/>
      <c r="BU1180" s="391"/>
      <c r="BV1180" s="391"/>
      <c r="BW1180" s="391"/>
      <c r="BX1180" s="391"/>
      <c r="BY1180" s="391"/>
    </row>
    <row r="1181" s="211" customFormat="true" ht="15" customHeight="true" x14ac:dyDescent="0.2">
      <c r="BA1181" s="391"/>
      <c r="BB1181" s="238"/>
      <c r="BC1181" s="391"/>
      <c r="BD1181" s="391"/>
      <c r="BE1181" s="391"/>
      <c r="BF1181" s="391"/>
      <c r="BG1181" s="391"/>
      <c r="BH1181" s="391"/>
      <c r="BI1181" s="391"/>
      <c r="BJ1181" s="391"/>
      <c r="BK1181" s="391"/>
      <c r="BL1181" s="391"/>
      <c r="BM1181" s="391"/>
      <c r="BN1181" s="391"/>
      <c r="BO1181" s="391"/>
      <c r="BP1181" s="391"/>
      <c r="BQ1181" s="391"/>
      <c r="BR1181" s="391"/>
      <c r="BS1181" s="391"/>
      <c r="BT1181" s="391"/>
      <c r="BU1181" s="391"/>
      <c r="BV1181" s="391"/>
      <c r="BW1181" s="391"/>
      <c r="BX1181" s="391"/>
      <c r="BY1181" s="391"/>
    </row>
    <row r="1182" s="211" customFormat="true" ht="15" customHeight="true" x14ac:dyDescent="0.2">
      <c r="BA1182" s="391"/>
      <c r="BB1182" s="238"/>
      <c r="BC1182" s="391"/>
      <c r="BD1182" s="391"/>
      <c r="BE1182" s="391"/>
      <c r="BF1182" s="391"/>
      <c r="BG1182" s="391"/>
      <c r="BH1182" s="391"/>
      <c r="BI1182" s="391"/>
      <c r="BJ1182" s="391"/>
      <c r="BK1182" s="391"/>
      <c r="BL1182" s="391"/>
      <c r="BM1182" s="391"/>
      <c r="BN1182" s="391"/>
      <c r="BO1182" s="391"/>
      <c r="BP1182" s="391"/>
      <c r="BQ1182" s="391"/>
      <c r="BR1182" s="391"/>
      <c r="BS1182" s="391"/>
      <c r="BT1182" s="391"/>
      <c r="BU1182" s="391"/>
      <c r="BV1182" s="391"/>
      <c r="BW1182" s="391"/>
      <c r="BX1182" s="391"/>
      <c r="BY1182" s="391"/>
    </row>
    <row r="1183" s="211" customFormat="true" ht="15" customHeight="true" x14ac:dyDescent="0.2">
      <c r="BA1183" s="391"/>
      <c r="BB1183" s="238"/>
      <c r="BC1183" s="391"/>
      <c r="BD1183" s="391"/>
      <c r="BE1183" s="391"/>
      <c r="BF1183" s="391"/>
      <c r="BG1183" s="391"/>
      <c r="BH1183" s="391"/>
      <c r="BI1183" s="391"/>
      <c r="BJ1183" s="391"/>
      <c r="BK1183" s="391"/>
      <c r="BL1183" s="391"/>
      <c r="BM1183" s="391"/>
      <c r="BN1183" s="391"/>
      <c r="BO1183" s="391"/>
      <c r="BP1183" s="391"/>
      <c r="BQ1183" s="391"/>
      <c r="BR1183" s="391"/>
      <c r="BS1183" s="391"/>
      <c r="BT1183" s="391"/>
      <c r="BU1183" s="391"/>
      <c r="BV1183" s="391"/>
      <c r="BW1183" s="391"/>
      <c r="BX1183" s="391"/>
      <c r="BY1183" s="391"/>
    </row>
    <row r="1184" s="211" customFormat="true" ht="15" customHeight="true" x14ac:dyDescent="0.2">
      <c r="BA1184" s="391"/>
      <c r="BB1184" s="238"/>
      <c r="BC1184" s="391"/>
      <c r="BD1184" s="391"/>
      <c r="BE1184" s="391"/>
      <c r="BF1184" s="391"/>
      <c r="BG1184" s="391"/>
      <c r="BH1184" s="391"/>
      <c r="BI1184" s="391"/>
      <c r="BJ1184" s="391"/>
      <c r="BK1184" s="391"/>
      <c r="BL1184" s="391"/>
      <c r="BM1184" s="391"/>
      <c r="BN1184" s="391"/>
      <c r="BO1184" s="391"/>
      <c r="BP1184" s="391"/>
      <c r="BQ1184" s="391"/>
      <c r="BR1184" s="391"/>
      <c r="BS1184" s="391"/>
      <c r="BT1184" s="391"/>
      <c r="BU1184" s="391"/>
      <c r="BV1184" s="391"/>
      <c r="BW1184" s="391"/>
      <c r="BX1184" s="391"/>
      <c r="BY1184" s="391"/>
    </row>
    <row r="1185" s="211" customFormat="true" ht="15" customHeight="true" x14ac:dyDescent="0.2">
      <c r="BA1185" s="391"/>
      <c r="BB1185" s="238"/>
      <c r="BC1185" s="391"/>
      <c r="BD1185" s="391"/>
      <c r="BE1185" s="391"/>
      <c r="BF1185" s="391"/>
      <c r="BG1185" s="391"/>
      <c r="BH1185" s="391"/>
      <c r="BI1185" s="391"/>
      <c r="BJ1185" s="391"/>
      <c r="BK1185" s="391"/>
      <c r="BL1185" s="391"/>
      <c r="BM1185" s="391"/>
      <c r="BN1185" s="391"/>
      <c r="BO1185" s="391"/>
      <c r="BP1185" s="391"/>
      <c r="BQ1185" s="391"/>
      <c r="BR1185" s="391"/>
      <c r="BS1185" s="391"/>
      <c r="BT1185" s="391"/>
      <c r="BU1185" s="391"/>
      <c r="BV1185" s="391"/>
      <c r="BW1185" s="391"/>
      <c r="BX1185" s="391"/>
      <c r="BY1185" s="391"/>
    </row>
    <row r="1186" s="211" customFormat="true" ht="15" customHeight="true" x14ac:dyDescent="0.2">
      <c r="BA1186" s="391"/>
      <c r="BB1186" s="238"/>
      <c r="BC1186" s="391"/>
      <c r="BD1186" s="391"/>
      <c r="BE1186" s="391"/>
      <c r="BF1186" s="391"/>
      <c r="BG1186" s="391"/>
      <c r="BH1186" s="391"/>
      <c r="BI1186" s="391"/>
      <c r="BJ1186" s="391"/>
      <c r="BK1186" s="391"/>
      <c r="BL1186" s="391"/>
      <c r="BM1186" s="391"/>
      <c r="BN1186" s="391"/>
      <c r="BO1186" s="391"/>
      <c r="BP1186" s="391"/>
      <c r="BQ1186" s="391"/>
      <c r="BR1186" s="391"/>
      <c r="BS1186" s="391"/>
      <c r="BT1186" s="391"/>
      <c r="BU1186" s="391"/>
      <c r="BV1186" s="391"/>
      <c r="BW1186" s="391"/>
      <c r="BX1186" s="391"/>
      <c r="BY1186" s="391"/>
    </row>
    <row r="1187" s="211" customFormat="true" ht="15" customHeight="true" x14ac:dyDescent="0.2">
      <c r="BA1187" s="391"/>
      <c r="BB1187" s="238"/>
      <c r="BC1187" s="391"/>
      <c r="BD1187" s="391"/>
      <c r="BE1187" s="391"/>
      <c r="BF1187" s="391"/>
      <c r="BG1187" s="391"/>
      <c r="BH1187" s="391"/>
      <c r="BI1187" s="391"/>
      <c r="BJ1187" s="391"/>
      <c r="BK1187" s="391"/>
      <c r="BL1187" s="391"/>
      <c r="BM1187" s="391"/>
      <c r="BN1187" s="391"/>
      <c r="BO1187" s="391"/>
      <c r="BP1187" s="391"/>
      <c r="BQ1187" s="391"/>
      <c r="BR1187" s="391"/>
      <c r="BS1187" s="391"/>
      <c r="BT1187" s="391"/>
      <c r="BU1187" s="391"/>
      <c r="BV1187" s="391"/>
      <c r="BW1187" s="391"/>
      <c r="BX1187" s="391"/>
      <c r="BY1187" s="391"/>
    </row>
    <row r="1188" s="211" customFormat="true" ht="15" customHeight="true" x14ac:dyDescent="0.2">
      <c r="BA1188" s="391"/>
      <c r="BB1188" s="238"/>
      <c r="BC1188" s="391"/>
      <c r="BD1188" s="391"/>
      <c r="BE1188" s="391"/>
      <c r="BF1188" s="391"/>
      <c r="BG1188" s="391"/>
      <c r="BH1188" s="391"/>
      <c r="BI1188" s="391"/>
      <c r="BJ1188" s="391"/>
      <c r="BK1188" s="391"/>
      <c r="BL1188" s="391"/>
      <c r="BM1188" s="391"/>
      <c r="BN1188" s="391"/>
      <c r="BO1188" s="391"/>
      <c r="BP1188" s="391"/>
      <c r="BQ1188" s="391"/>
      <c r="BR1188" s="391"/>
      <c r="BS1188" s="391"/>
      <c r="BT1188" s="391"/>
      <c r="BU1188" s="391"/>
      <c r="BV1188" s="391"/>
      <c r="BW1188" s="391"/>
      <c r="BX1188" s="391"/>
      <c r="BY1188" s="391"/>
    </row>
    <row r="1189" s="211" customFormat="true" ht="15" customHeight="true" x14ac:dyDescent="0.2">
      <c r="BA1189" s="391"/>
      <c r="BB1189" s="238"/>
      <c r="BC1189" s="391"/>
      <c r="BD1189" s="391"/>
      <c r="BE1189" s="391"/>
      <c r="BF1189" s="391"/>
      <c r="BG1189" s="391"/>
      <c r="BH1189" s="391"/>
      <c r="BI1189" s="391"/>
      <c r="BJ1189" s="391"/>
      <c r="BK1189" s="391"/>
      <c r="BL1189" s="391"/>
      <c r="BM1189" s="391"/>
      <c r="BN1189" s="391"/>
      <c r="BO1189" s="391"/>
      <c r="BP1189" s="391"/>
      <c r="BQ1189" s="391"/>
      <c r="BR1189" s="391"/>
      <c r="BS1189" s="391"/>
      <c r="BT1189" s="391"/>
      <c r="BU1189" s="391"/>
      <c r="BV1189" s="391"/>
      <c r="BW1189" s="391"/>
      <c r="BX1189" s="391"/>
      <c r="BY1189" s="391"/>
    </row>
    <row r="1190" s="211" customFormat="true" ht="15" customHeight="true" x14ac:dyDescent="0.2">
      <c r="BA1190" s="391"/>
      <c r="BB1190" s="238"/>
      <c r="BC1190" s="391"/>
      <c r="BD1190" s="391"/>
      <c r="BE1190" s="391"/>
      <c r="BF1190" s="391"/>
      <c r="BG1190" s="391"/>
      <c r="BH1190" s="391"/>
      <c r="BI1190" s="391"/>
      <c r="BJ1190" s="391"/>
      <c r="BK1190" s="391"/>
      <c r="BL1190" s="391"/>
      <c r="BM1190" s="391"/>
      <c r="BN1190" s="391"/>
      <c r="BO1190" s="391"/>
      <c r="BP1190" s="391"/>
      <c r="BQ1190" s="391"/>
      <c r="BR1190" s="391"/>
      <c r="BS1190" s="391"/>
      <c r="BT1190" s="391"/>
      <c r="BU1190" s="391"/>
      <c r="BV1190" s="391"/>
      <c r="BW1190" s="391"/>
      <c r="BX1190" s="391"/>
      <c r="BY1190" s="391"/>
    </row>
    <row r="1191" s="211" customFormat="true" ht="15" customHeight="true" x14ac:dyDescent="0.2">
      <c r="BA1191" s="391"/>
      <c r="BB1191" s="238"/>
      <c r="BC1191" s="391"/>
      <c r="BD1191" s="391"/>
      <c r="BE1191" s="391"/>
      <c r="BF1191" s="391"/>
      <c r="BG1191" s="391"/>
      <c r="BH1191" s="391"/>
      <c r="BI1191" s="391"/>
      <c r="BJ1191" s="391"/>
      <c r="BK1191" s="391"/>
      <c r="BL1191" s="391"/>
      <c r="BM1191" s="391"/>
      <c r="BN1191" s="391"/>
      <c r="BO1191" s="391"/>
      <c r="BP1191" s="391"/>
      <c r="BQ1191" s="391"/>
      <c r="BR1191" s="391"/>
      <c r="BS1191" s="391"/>
      <c r="BT1191" s="391"/>
      <c r="BU1191" s="391"/>
      <c r="BV1191" s="391"/>
      <c r="BW1191" s="391"/>
      <c r="BX1191" s="391"/>
      <c r="BY1191" s="391"/>
    </row>
    <row r="1192" s="211" customFormat="true" ht="15" customHeight="true" x14ac:dyDescent="0.2">
      <c r="BA1192" s="391"/>
      <c r="BB1192" s="238"/>
      <c r="BC1192" s="391"/>
      <c r="BD1192" s="391"/>
      <c r="BE1192" s="391"/>
      <c r="BF1192" s="391"/>
      <c r="BG1192" s="391"/>
      <c r="BH1192" s="391"/>
      <c r="BI1192" s="391"/>
      <c r="BJ1192" s="391"/>
      <c r="BK1192" s="391"/>
      <c r="BL1192" s="391"/>
      <c r="BM1192" s="391"/>
      <c r="BN1192" s="391"/>
      <c r="BO1192" s="391"/>
      <c r="BP1192" s="391"/>
      <c r="BQ1192" s="391"/>
      <c r="BR1192" s="391"/>
      <c r="BS1192" s="391"/>
      <c r="BT1192" s="391"/>
      <c r="BU1192" s="391"/>
      <c r="BV1192" s="391"/>
      <c r="BW1192" s="391"/>
      <c r="BX1192" s="391"/>
      <c r="BY1192" s="391"/>
    </row>
    <row r="1193" s="211" customFormat="true" ht="15" customHeight="true" x14ac:dyDescent="0.2">
      <c r="BA1193" s="391"/>
      <c r="BB1193" s="238"/>
      <c r="BC1193" s="391"/>
      <c r="BD1193" s="391"/>
      <c r="BE1193" s="391"/>
      <c r="BF1193" s="391"/>
      <c r="BG1193" s="391"/>
      <c r="BH1193" s="391"/>
      <c r="BI1193" s="391"/>
      <c r="BJ1193" s="391"/>
      <c r="BK1193" s="391"/>
      <c r="BL1193" s="391"/>
      <c r="BM1193" s="391"/>
      <c r="BN1193" s="391"/>
      <c r="BO1193" s="391"/>
      <c r="BP1193" s="391"/>
      <c r="BQ1193" s="391"/>
      <c r="BR1193" s="391"/>
      <c r="BS1193" s="391"/>
      <c r="BT1193" s="391"/>
      <c r="BU1193" s="391"/>
      <c r="BV1193" s="391"/>
      <c r="BW1193" s="391"/>
      <c r="BX1193" s="391"/>
      <c r="BY1193" s="391"/>
    </row>
    <row r="1194" s="211" customFormat="true" ht="15" customHeight="true" x14ac:dyDescent="0.2">
      <c r="BA1194" s="391"/>
      <c r="BB1194" s="238"/>
      <c r="BC1194" s="391"/>
      <c r="BD1194" s="391"/>
      <c r="BE1194" s="391"/>
      <c r="BF1194" s="391"/>
      <c r="BG1194" s="391"/>
      <c r="BH1194" s="391"/>
      <c r="BI1194" s="391"/>
      <c r="BJ1194" s="391"/>
      <c r="BK1194" s="391"/>
      <c r="BL1194" s="391"/>
      <c r="BM1194" s="391"/>
      <c r="BN1194" s="391"/>
      <c r="BO1194" s="391"/>
      <c r="BP1194" s="391"/>
      <c r="BQ1194" s="391"/>
      <c r="BR1194" s="391"/>
      <c r="BS1194" s="391"/>
      <c r="BT1194" s="391"/>
      <c r="BU1194" s="391"/>
      <c r="BV1194" s="391"/>
      <c r="BW1194" s="391"/>
      <c r="BX1194" s="391"/>
      <c r="BY1194" s="391"/>
    </row>
    <row r="1195" s="211" customFormat="true" ht="15" customHeight="true" x14ac:dyDescent="0.2">
      <c r="BA1195" s="391"/>
      <c r="BB1195" s="238"/>
      <c r="BC1195" s="391"/>
      <c r="BD1195" s="391"/>
      <c r="BE1195" s="391"/>
      <c r="BF1195" s="391"/>
      <c r="BG1195" s="391"/>
      <c r="BH1195" s="391"/>
      <c r="BI1195" s="391"/>
      <c r="BJ1195" s="391"/>
      <c r="BK1195" s="391"/>
      <c r="BL1195" s="391"/>
      <c r="BM1195" s="391"/>
      <c r="BN1195" s="391"/>
      <c r="BO1195" s="391"/>
      <c r="BP1195" s="391"/>
      <c r="BQ1195" s="391"/>
      <c r="BR1195" s="391"/>
      <c r="BS1195" s="391"/>
      <c r="BT1195" s="391"/>
      <c r="BU1195" s="391"/>
      <c r="BV1195" s="391"/>
      <c r="BW1195" s="391"/>
      <c r="BX1195" s="391"/>
      <c r="BY1195" s="391"/>
    </row>
    <row r="1196" s="211" customFormat="true" ht="15" customHeight="true" x14ac:dyDescent="0.2">
      <c r="BA1196" s="391"/>
      <c r="BB1196" s="238"/>
      <c r="BC1196" s="391"/>
      <c r="BD1196" s="391"/>
      <c r="BE1196" s="391"/>
      <c r="BF1196" s="391"/>
      <c r="BG1196" s="391"/>
      <c r="BH1196" s="391"/>
      <c r="BI1196" s="391"/>
      <c r="BJ1196" s="391"/>
      <c r="BK1196" s="391"/>
      <c r="BL1196" s="391"/>
      <c r="BM1196" s="391"/>
      <c r="BN1196" s="391"/>
      <c r="BO1196" s="391"/>
      <c r="BP1196" s="391"/>
      <c r="BQ1196" s="391"/>
      <c r="BR1196" s="391"/>
      <c r="BS1196" s="391"/>
      <c r="BT1196" s="391"/>
      <c r="BU1196" s="391"/>
      <c r="BV1196" s="391"/>
      <c r="BW1196" s="391"/>
      <c r="BX1196" s="391"/>
      <c r="BY1196" s="391"/>
    </row>
    <row r="1197" s="211" customFormat="true" ht="15" customHeight="true" x14ac:dyDescent="0.2">
      <c r="BA1197" s="391"/>
      <c r="BB1197" s="238"/>
      <c r="BC1197" s="391"/>
      <c r="BD1197" s="391"/>
      <c r="BE1197" s="391"/>
      <c r="BF1197" s="391"/>
      <c r="BG1197" s="391"/>
      <c r="BH1197" s="391"/>
      <c r="BI1197" s="391"/>
      <c r="BJ1197" s="391"/>
      <c r="BK1197" s="391"/>
      <c r="BL1197" s="391"/>
      <c r="BM1197" s="391"/>
      <c r="BN1197" s="391"/>
      <c r="BO1197" s="391"/>
      <c r="BP1197" s="391"/>
      <c r="BQ1197" s="391"/>
      <c r="BR1197" s="391"/>
      <c r="BS1197" s="391"/>
      <c r="BT1197" s="391"/>
      <c r="BU1197" s="391"/>
      <c r="BV1197" s="391"/>
      <c r="BW1197" s="391"/>
      <c r="BX1197" s="391"/>
      <c r="BY1197" s="391"/>
    </row>
    <row r="1198" s="211" customFormat="true" ht="15" customHeight="true" x14ac:dyDescent="0.2">
      <c r="BA1198" s="391"/>
      <c r="BB1198" s="238"/>
      <c r="BC1198" s="391"/>
      <c r="BD1198" s="391"/>
      <c r="BE1198" s="391"/>
      <c r="BF1198" s="391"/>
      <c r="BG1198" s="391"/>
      <c r="BH1198" s="391"/>
      <c r="BI1198" s="391"/>
      <c r="BJ1198" s="391"/>
      <c r="BK1198" s="391"/>
      <c r="BL1198" s="391"/>
      <c r="BM1198" s="391"/>
      <c r="BN1198" s="391"/>
      <c r="BO1198" s="391"/>
      <c r="BP1198" s="391"/>
      <c r="BQ1198" s="391"/>
      <c r="BR1198" s="391"/>
      <c r="BS1198" s="391"/>
      <c r="BT1198" s="391"/>
      <c r="BU1198" s="391"/>
      <c r="BV1198" s="391"/>
      <c r="BW1198" s="391"/>
      <c r="BX1198" s="391"/>
      <c r="BY1198" s="391"/>
    </row>
    <row r="1199" s="211" customFormat="true" ht="15" customHeight="true" x14ac:dyDescent="0.2">
      <c r="BA1199" s="391"/>
      <c r="BB1199" s="238"/>
      <c r="BC1199" s="391"/>
      <c r="BD1199" s="391"/>
      <c r="BE1199" s="391"/>
      <c r="BF1199" s="391"/>
      <c r="BG1199" s="391"/>
      <c r="BH1199" s="391"/>
      <c r="BI1199" s="391"/>
      <c r="BJ1199" s="391"/>
      <c r="BK1199" s="391"/>
      <c r="BL1199" s="391"/>
      <c r="BM1199" s="391"/>
      <c r="BN1199" s="391"/>
      <c r="BO1199" s="391"/>
      <c r="BP1199" s="391"/>
      <c r="BQ1199" s="391"/>
      <c r="BR1199" s="391"/>
      <c r="BS1199" s="391"/>
      <c r="BT1199" s="391"/>
      <c r="BU1199" s="391"/>
      <c r="BV1199" s="391"/>
      <c r="BW1199" s="391"/>
      <c r="BX1199" s="391"/>
      <c r="BY1199" s="391"/>
    </row>
    <row r="1200" s="211" customFormat="true" ht="15" customHeight="true" x14ac:dyDescent="0.2">
      <c r="BA1200" s="391"/>
      <c r="BB1200" s="238"/>
      <c r="BC1200" s="391"/>
      <c r="BD1200" s="391"/>
      <c r="BE1200" s="391"/>
      <c r="BF1200" s="391"/>
      <c r="BG1200" s="391"/>
      <c r="BH1200" s="391"/>
      <c r="BI1200" s="391"/>
      <c r="BJ1200" s="391"/>
      <c r="BK1200" s="391"/>
      <c r="BL1200" s="391"/>
      <c r="BM1200" s="391"/>
      <c r="BN1200" s="391"/>
      <c r="BO1200" s="391"/>
      <c r="BP1200" s="391"/>
      <c r="BQ1200" s="391"/>
      <c r="BR1200" s="391"/>
      <c r="BS1200" s="391"/>
      <c r="BT1200" s="391"/>
      <c r="BU1200" s="391"/>
      <c r="BV1200" s="391"/>
      <c r="BW1200" s="391"/>
      <c r="BX1200" s="391"/>
      <c r="BY1200" s="391"/>
    </row>
  </sheetData>
  <mergeCells count="1019">
    <mergeCell ref="BA347:BA348"/>
    <mergeCell ref="BA349:BA350"/>
    <mergeCell ref="BA351:BA352"/>
    <mergeCell ref="BA353:BA354"/>
    <mergeCell ref="BA153:BA166"/>
    <mergeCell ref="BA231:BA23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4"/>
    <mergeCell ref="M133:Q133"/>
    <mergeCell ref="A135:A139"/>
    <mergeCell ref="M120:Q120"/>
    <mergeCell ref="A122:A123"/>
    <mergeCell ref="A124:A127"/>
    <mergeCell ref="A128:A129"/>
    <mergeCell ref="A130:A132"/>
    <mergeCell ref="A153:A165"/>
    <mergeCell ref="C133:G133"/>
    <mergeCell ref="H133:L133"/>
    <mergeCell ref="C220:G220"/>
    <mergeCell ref="H220:L220"/>
    <mergeCell ref="M220:Q220"/>
    <mergeCell ref="A208:B208"/>
    <mergeCell ref="A1025:C1025"/>
    <mergeCell ref="A1026:B1026"/>
    <mergeCell ref="A1031:A1033"/>
    <mergeCell ref="A1034:C1034"/>
    <mergeCell ref="A222:A224"/>
    <mergeCell ref="A225:A229"/>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H405:I405"/>
    <mergeCell ref="M405:N405"/>
    <mergeCell ref="C406:D406"/>
    <mergeCell ref="H406:I406"/>
    <mergeCell ref="M406:N406"/>
    <mergeCell ref="C401:D402"/>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1:D501"/>
    <mergeCell ref="H501:I501"/>
    <mergeCell ref="M501:N501"/>
    <mergeCell ref="C502:D502"/>
    <mergeCell ref="H502:I502"/>
    <mergeCell ref="M502:N502"/>
    <mergeCell ref="C499:D499"/>
    <mergeCell ref="H499:I499"/>
    <mergeCell ref="M499:N499"/>
    <mergeCell ref="C500:D500"/>
    <mergeCell ref="H500:J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9:D509"/>
    <mergeCell ref="H509:I509"/>
    <mergeCell ref="M509:O509"/>
    <mergeCell ref="C510:E510"/>
    <mergeCell ref="H510:I510"/>
    <mergeCell ref="M510:N510"/>
    <mergeCell ref="C507:D507"/>
    <mergeCell ref="H507:I507"/>
    <mergeCell ref="M507:N507"/>
    <mergeCell ref="C508:D508"/>
    <mergeCell ref="H508:I508"/>
    <mergeCell ref="M508:N508"/>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97:D597"/>
    <mergeCell ref="H597:I597"/>
    <mergeCell ref="M597:N597"/>
    <mergeCell ref="C598:D598"/>
    <mergeCell ref="H598:L598"/>
    <mergeCell ref="M598:N598"/>
    <mergeCell ref="C595:D595"/>
    <mergeCell ref="H595:I595"/>
    <mergeCell ref="M595:N595"/>
    <mergeCell ref="C596:D596"/>
    <mergeCell ref="H596:I596"/>
    <mergeCell ref="M596:N596"/>
    <mergeCell ref="C601:D601"/>
    <mergeCell ref="H601:I601"/>
    <mergeCell ref="M601:N601"/>
    <mergeCell ref="C602:D602"/>
    <mergeCell ref="H602:I602"/>
    <mergeCell ref="M602:N602"/>
    <mergeCell ref="C599:D599"/>
    <mergeCell ref="H599:I600"/>
    <mergeCell ref="J599:L599"/>
    <mergeCell ref="M599:N599"/>
    <mergeCell ref="C600:D600"/>
    <mergeCell ref="M600:N600"/>
    <mergeCell ref="C605:D605"/>
    <mergeCell ref="H605:I606"/>
    <mergeCell ref="M605:N605"/>
    <mergeCell ref="C606:D606"/>
    <mergeCell ref="M606:N606"/>
    <mergeCell ref="C607:D607"/>
    <mergeCell ref="H607:I607"/>
    <mergeCell ref="M607:N607"/>
    <mergeCell ref="C603:D603"/>
    <mergeCell ref="H603:I603"/>
    <mergeCell ref="M603:N603"/>
    <mergeCell ref="C604:D604"/>
    <mergeCell ref="H604:J604"/>
    <mergeCell ref="M604:N604"/>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6:D616"/>
    <mergeCell ref="H616:I616"/>
    <mergeCell ref="M616:Q616"/>
    <mergeCell ref="C617:D617"/>
    <mergeCell ref="H617:I617"/>
    <mergeCell ref="M617:N618"/>
    <mergeCell ref="O617:Q617"/>
    <mergeCell ref="C618:G618"/>
    <mergeCell ref="H618:I618"/>
    <mergeCell ref="C621:D621"/>
    <mergeCell ref="H621:I621"/>
    <mergeCell ref="M621:N621"/>
    <mergeCell ref="C622:D622"/>
    <mergeCell ref="H622:I622"/>
    <mergeCell ref="M622:O622"/>
    <mergeCell ref="C619:D620"/>
    <mergeCell ref="E619:G619"/>
    <mergeCell ref="H619:I619"/>
    <mergeCell ref="M619:N619"/>
    <mergeCell ref="H620:I620"/>
    <mergeCell ref="M620:N620"/>
    <mergeCell ref="C627:D627"/>
    <mergeCell ref="H627:I627"/>
    <mergeCell ref="M627:N627"/>
    <mergeCell ref="C628:D628"/>
    <mergeCell ref="H628:I628"/>
    <mergeCell ref="M628:N628"/>
    <mergeCell ref="C623:D623"/>
    <mergeCell ref="H623:I623"/>
    <mergeCell ref="M623:N624"/>
    <mergeCell ref="C624:E624"/>
    <mergeCell ref="H624:I624"/>
    <mergeCell ref="C625:D626"/>
    <mergeCell ref="H625:I625"/>
    <mergeCell ref="M625:N625"/>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1:D691"/>
    <mergeCell ref="H691:I691"/>
    <mergeCell ref="M691:N691"/>
    <mergeCell ref="C692:D692"/>
    <mergeCell ref="H692:I692"/>
    <mergeCell ref="M692:N692"/>
    <mergeCell ref="C689:D689"/>
    <mergeCell ref="H689:I689"/>
    <mergeCell ref="M689:N689"/>
    <mergeCell ref="C690:D690"/>
    <mergeCell ref="H690:I690"/>
    <mergeCell ref="M690:N690"/>
    <mergeCell ref="D733:E733"/>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9:D699"/>
    <mergeCell ref="H699:I699"/>
    <mergeCell ref="M699:N699"/>
    <mergeCell ref="I703:J703"/>
    <mergeCell ref="N730:O730"/>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399</xdr:row>
                    <xdr:rowOff>19050</xdr:rowOff>
                  </from>
                  <to>
                    <xdr:col>1</xdr:col>
                    <xdr:colOff>1704975</xdr:colOff>
                    <xdr:row>400</xdr:row>
                    <xdr:rowOff>95250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CM140"/>
  <sheetViews>
    <sheetView workbookViewId="0"/>
  </sheetViews>
  <sheetFormatPr defaultRowHeight="12.75" x14ac:dyDescent="0.2"/>
  <sheetData>
    <row r="1">
      <c r="A1" t="s">
        <v>398</v>
      </c>
      <c r="B1" t="s">
        <v>400</v>
      </c>
      <c r="C1" t="s">
        <v>401</v>
      </c>
      <c r="D1" t="s">
        <v>404</v>
      </c>
      <c r="E1" t="s">
        <v>405</v>
      </c>
      <c r="F1" t="s">
        <v>406</v>
      </c>
      <c r="G1" t="s">
        <v>407</v>
      </c>
      <c r="H1" t="s">
        <v>429</v>
      </c>
      <c r="I1" t="s">
        <v>430</v>
      </c>
      <c r="J1" t="s">
        <v>431</v>
      </c>
      <c r="K1" t="s">
        <v>432</v>
      </c>
      <c r="L1" t="s">
        <v>433</v>
      </c>
      <c r="M1" t="s">
        <v>434</v>
      </c>
      <c r="N1" t="s">
        <v>435</v>
      </c>
      <c r="O1" t="s">
        <v>436</v>
      </c>
      <c r="P1" t="s">
        <v>437</v>
      </c>
      <c r="Q1" t="s">
        <v>438</v>
      </c>
      <c r="R1" t="s">
        <v>439</v>
      </c>
      <c r="S1" t="s">
        <v>440</v>
      </c>
      <c r="T1" t="s">
        <v>441</v>
      </c>
      <c r="U1" t="s">
        <v>442</v>
      </c>
      <c r="V1" t="s">
        <v>443</v>
      </c>
      <c r="W1" t="s">
        <v>444</v>
      </c>
      <c r="X1" t="s">
        <v>445</v>
      </c>
      <c r="Y1" t="s">
        <v>446</v>
      </c>
      <c r="Z1" t="s">
        <v>447</v>
      </c>
      <c r="AA1" t="s">
        <v>448</v>
      </c>
      <c r="AB1" t="s">
        <v>449</v>
      </c>
      <c r="AC1" t="s">
        <v>450</v>
      </c>
      <c r="AD1" t="s">
        <v>451</v>
      </c>
      <c r="AE1" t="s">
        <v>452</v>
      </c>
      <c r="AF1" t="s">
        <v>453</v>
      </c>
      <c r="AG1" t="s">
        <v>454</v>
      </c>
      <c r="AH1" t="s">
        <v>455</v>
      </c>
      <c r="AI1" t="s">
        <v>456</v>
      </c>
      <c r="AJ1" t="s">
        <v>457</v>
      </c>
      <c r="AK1" t="s">
        <v>458</v>
      </c>
      <c r="AL1" t="s">
        <v>459</v>
      </c>
      <c r="AM1" t="s">
        <v>460</v>
      </c>
      <c r="AN1" t="s">
        <v>461</v>
      </c>
      <c r="AO1" t="s">
        <v>462</v>
      </c>
      <c r="AP1" t="s">
        <v>463</v>
      </c>
      <c r="AQ1" t="s">
        <v>464</v>
      </c>
      <c r="AR1" t="s">
        <v>465</v>
      </c>
      <c r="AS1" t="s">
        <v>466</v>
      </c>
      <c r="AT1" t="s">
        <v>467</v>
      </c>
      <c r="AU1" t="s">
        <v>468</v>
      </c>
      <c r="AV1" t="s">
        <v>469</v>
      </c>
      <c r="AW1" t="s">
        <v>470</v>
      </c>
      <c r="AX1" t="s">
        <v>471</v>
      </c>
      <c r="AY1" t="s">
        <v>472</v>
      </c>
      <c r="AZ1" t="s">
        <v>473</v>
      </c>
      <c r="BA1" t="s">
        <v>474</v>
      </c>
      <c r="BB1" t="s">
        <v>475</v>
      </c>
      <c r="BC1" t="s">
        <v>476</v>
      </c>
      <c r="BD1" t="s">
        <v>477</v>
      </c>
      <c r="BE1" t="s">
        <v>478</v>
      </c>
      <c r="BF1" t="s">
        <v>479</v>
      </c>
      <c r="BG1" t="s">
        <v>480</v>
      </c>
      <c r="BH1" t="s">
        <v>481</v>
      </c>
      <c r="BI1" t="s">
        <v>482</v>
      </c>
      <c r="BJ1" t="s">
        <v>483</v>
      </c>
      <c r="BK1" t="s">
        <v>484</v>
      </c>
      <c r="BL1" t="s">
        <v>485</v>
      </c>
      <c r="BM1" t="s">
        <v>486</v>
      </c>
      <c r="BN1" t="s">
        <v>487</v>
      </c>
      <c r="BO1" t="s">
        <v>488</v>
      </c>
      <c r="BP1" t="s">
        <v>489</v>
      </c>
      <c r="BQ1" t="s">
        <v>490</v>
      </c>
      <c r="BR1" t="s">
        <v>491</v>
      </c>
      <c r="BS1" t="s">
        <v>492</v>
      </c>
      <c r="BT1" t="s">
        <v>493</v>
      </c>
      <c r="BU1" t="s">
        <v>494</v>
      </c>
      <c r="BV1" t="s">
        <v>495</v>
      </c>
      <c r="BW1" t="s">
        <v>496</v>
      </c>
      <c r="BX1" t="s">
        <v>497</v>
      </c>
      <c r="BY1" t="s">
        <v>498</v>
      </c>
      <c r="BZ1" t="s">
        <v>499</v>
      </c>
      <c r="CA1" t="s">
        <v>500</v>
      </c>
      <c r="CB1" t="s">
        <v>501</v>
      </c>
      <c r="CC1" t="s">
        <v>502</v>
      </c>
      <c r="CD1" t="s">
        <v>503</v>
      </c>
      <c r="CE1" t="s">
        <v>504</v>
      </c>
      <c r="CF1" t="s">
        <v>505</v>
      </c>
      <c r="CG1" t="s">
        <v>506</v>
      </c>
      <c r="CH1" t="s">
        <v>507</v>
      </c>
      <c r="CI1" t="s">
        <v>508</v>
      </c>
      <c r="CJ1" t="s">
        <v>509</v>
      </c>
      <c r="CK1" t="s">
        <v>510</v>
      </c>
      <c r="CL1" t="s">
        <v>511</v>
      </c>
      <c r="CM1" t="s">
        <v>512</v>
      </c>
    </row>
    <row r="2">
      <c r="A2" t="s">
        <v>399</v>
      </c>
      <c r="B2">
        <v>2010</v>
      </c>
      <c r="C2" t="s">
        <v>402</v>
      </c>
      <c r="D2">
        <v>16</v>
      </c>
      <c r="E2" t="s">
        <v>13</v>
      </c>
      <c r="F2" t="s">
        <v>14</v>
      </c>
      <c r="G2" t="s">
        <v>408</v>
      </c>
      <c r="H2">
        <v>69.39169312766289</v>
      </c>
      <c r="I2">
        <v>66.219530181163876</v>
      </c>
      <c r="J2">
        <v>79.381734815518428</v>
      </c>
      <c r="K2">
        <v>92.15182823431465</v>
      </c>
      <c r="L2">
        <v>98.477956979970784</v>
      </c>
      <c r="M2">
        <v>88.711215800457254</v>
      </c>
      <c r="N2">
        <v>91.97111369418721</v>
      </c>
      <c r="O2">
        <v>93.83218052282183</v>
      </c>
      <c r="P2">
        <v>97.307606039512834</v>
      </c>
      <c r="Q2">
        <v>99.743019689479027</v>
      </c>
      <c r="R2">
        <v>71.321950462777039</v>
      </c>
      <c r="S2">
        <v>64.058907751486927</v>
      </c>
      <c r="T2">
        <v>64.514778163876542</v>
      </c>
      <c r="U2">
        <v>79.219673572874328</v>
      </c>
      <c r="V2">
        <v>96.053384559995308</v>
      </c>
      <c r="W2" t="s">
        <v>147</v>
      </c>
      <c r="X2" t="s">
        <v>148</v>
      </c>
      <c r="Y2" t="s">
        <v>149</v>
      </c>
      <c r="Z2" t="s">
        <v>150</v>
      </c>
      <c r="AA2" t="s">
        <v>151</v>
      </c>
      <c r="AB2" t="s">
        <v>152</v>
      </c>
      <c r="AC2" t="s">
        <v>153</v>
      </c>
      <c r="AD2" t="s">
        <v>154</v>
      </c>
      <c r="AE2" t="s">
        <v>155</v>
      </c>
      <c r="AF2" t="s">
        <v>156</v>
      </c>
      <c r="AG2" t="s">
        <v>157</v>
      </c>
      <c r="AH2" t="s">
        <v>158</v>
      </c>
      <c r="AI2" t="s">
        <v>159</v>
      </c>
      <c r="AJ2" t="s">
        <v>160</v>
      </c>
      <c r="AK2" t="s">
        <v>161</v>
      </c>
      <c r="AL2" t="s">
        <v>195</v>
      </c>
      <c r="AM2" t="s">
        <v>195</v>
      </c>
      <c r="AN2" t="s">
        <v>195</v>
      </c>
      <c r="AO2">
        <v>53.998537849136873</v>
      </c>
      <c r="AP2">
        <v>61.247396227789267</v>
      </c>
      <c r="AQ2">
        <v>97.593877491944951</v>
      </c>
      <c r="AR2">
        <v>68.506942480749146</v>
      </c>
      <c r="AS2">
        <v>96.296547376776459</v>
      </c>
      <c r="AT2">
        <v>78.361898160161047</v>
      </c>
      <c r="AU2">
        <v>79.014991527066911</v>
      </c>
      <c r="AV2">
        <v>93.204082824884409</v>
      </c>
      <c r="AW2">
        <v>85.572705359368356</v>
      </c>
      <c r="AX2">
        <v>81.081438110763045</v>
      </c>
      <c r="AY2">
        <v>82.357861460003505</v>
      </c>
      <c r="AZ2">
        <v>82.6771904654439</v>
      </c>
      <c r="BA2">
        <v>72.85577944321598</v>
      </c>
      <c r="BB2">
        <v>54.490057703509279</v>
      </c>
      <c r="BC2">
        <v>64.38647238400651</v>
      </c>
      <c r="BD2"/>
      <c r="BE2"/>
      <c r="BF2"/>
      <c r="BG2"/>
      <c r="BH2"/>
      <c r="BI2"/>
      <c r="BJ2"/>
      <c r="BK2"/>
      <c r="BL2"/>
      <c r="BM2"/>
      <c r="BN2"/>
      <c r="BO2"/>
      <c r="BP2"/>
      <c r="BQ2"/>
      <c r="BR2"/>
      <c r="BS2"/>
      <c r="BT2"/>
      <c r="BU2"/>
      <c r="BV2"/>
      <c r="BW2"/>
      <c r="BX2"/>
      <c r="BY2"/>
      <c r="BZ2"/>
      <c r="CA2"/>
      <c r="CB2"/>
      <c r="CC2"/>
      <c r="CD2"/>
      <c r="CE2"/>
      <c r="CF2"/>
      <c r="CG2"/>
      <c r="CH2"/>
      <c r="CI2"/>
      <c r="CJ2"/>
      <c r="CK2"/>
      <c r="CL2"/>
      <c r="CM2"/>
    </row>
    <row r="3">
      <c r="A3" t="s">
        <v>399</v>
      </c>
      <c r="B3">
        <v>2010</v>
      </c>
      <c r="C3" t="s">
        <v>402</v>
      </c>
      <c r="D3">
        <v>17</v>
      </c>
      <c r="E3" t="s">
        <v>13</v>
      </c>
      <c r="F3" t="s">
        <v>51</v>
      </c>
      <c r="G3" t="s">
        <v>195</v>
      </c>
      <c r="H3">
        <v>30.60830687233695</v>
      </c>
      <c r="I3">
        <v>33.780469818836359</v>
      </c>
      <c r="J3">
        <v>20.618265184481771</v>
      </c>
      <c r="K3">
        <v>7.8481717656852981</v>
      </c>
      <c r="L3">
        <v>1.5220430200291799</v>
      </c>
      <c r="M3">
        <v>11.28878419954267</v>
      </c>
      <c r="N3">
        <v>8.0288863058127262</v>
      </c>
      <c r="O3">
        <v>6.1678194771781252</v>
      </c>
      <c r="P3">
        <v>2.6923939604871219</v>
      </c>
      <c r="Q3">
        <v>0.25698031052095949</v>
      </c>
      <c r="R3">
        <v>28.678049537223199</v>
      </c>
      <c r="S3">
        <v>35.941092248513208</v>
      </c>
      <c r="T3">
        <v>35.485221836123557</v>
      </c>
      <c r="U3">
        <v>20.780326427125779</v>
      </c>
      <c r="V3">
        <v>3.9466154400046629</v>
      </c>
      <c r="W3" t="s">
        <v>147</v>
      </c>
      <c r="X3" t="s">
        <v>148</v>
      </c>
      <c r="Y3" t="s">
        <v>149</v>
      </c>
      <c r="Z3" t="s">
        <v>150</v>
      </c>
      <c r="AA3" t="s">
        <v>151</v>
      </c>
      <c r="AB3" t="s">
        <v>152</v>
      </c>
      <c r="AC3" t="s">
        <v>153</v>
      </c>
      <c r="AD3" t="s">
        <v>154</v>
      </c>
      <c r="AE3" t="s">
        <v>155</v>
      </c>
      <c r="AF3" t="s">
        <v>156</v>
      </c>
      <c r="AG3" t="s">
        <v>157</v>
      </c>
      <c r="AH3" t="s">
        <v>158</v>
      </c>
      <c r="AI3" t="s">
        <v>159</v>
      </c>
      <c r="AJ3" t="s">
        <v>160</v>
      </c>
      <c r="AK3" t="s">
        <v>161</v>
      </c>
      <c r="AL3" t="s">
        <v>195</v>
      </c>
      <c r="AM3" t="s">
        <v>195</v>
      </c>
      <c r="AN3" t="s">
        <v>195</v>
      </c>
      <c r="AO3">
        <v>46.001462150862963</v>
      </c>
      <c r="AP3">
        <v>38.75260377221057</v>
      </c>
      <c r="AQ3">
        <v>2.4061225080550068</v>
      </c>
      <c r="AR3">
        <v>31.49305751925111</v>
      </c>
      <c r="AS3">
        <v>3.703452623223547</v>
      </c>
      <c r="AT3">
        <v>21.63810183983896</v>
      </c>
      <c r="AU3">
        <v>20.985008472932911</v>
      </c>
      <c r="AV3">
        <v>6.7959171751155196</v>
      </c>
      <c r="AW3">
        <v>14.42729464063177</v>
      </c>
      <c r="AX3">
        <v>18.918561889236958</v>
      </c>
      <c r="AY3">
        <v>17.642138539996431</v>
      </c>
      <c r="AZ3">
        <v>17.322809534556139</v>
      </c>
      <c r="BA3">
        <v>27.14422055678407</v>
      </c>
      <c r="BB3">
        <v>45.509942296490721</v>
      </c>
      <c r="BC3">
        <v>35.61352761599332</v>
      </c>
      <c r="BD3"/>
      <c r="BE3"/>
      <c r="BF3"/>
      <c r="BG3"/>
      <c r="BH3"/>
      <c r="BI3"/>
      <c r="BJ3"/>
      <c r="BK3"/>
      <c r="BL3"/>
      <c r="BM3"/>
      <c r="BN3"/>
      <c r="BO3"/>
      <c r="BP3"/>
      <c r="BQ3"/>
      <c r="BR3"/>
      <c r="BS3"/>
      <c r="BT3"/>
      <c r="BU3"/>
      <c r="BV3"/>
      <c r="BW3"/>
      <c r="BX3"/>
      <c r="BY3"/>
      <c r="BZ3"/>
      <c r="CA3"/>
      <c r="CB3"/>
      <c r="CC3"/>
      <c r="CD3"/>
      <c r="CE3"/>
      <c r="CF3"/>
      <c r="CG3"/>
      <c r="CH3"/>
      <c r="CI3"/>
      <c r="CJ3"/>
      <c r="CK3"/>
      <c r="CL3"/>
      <c r="CM3"/>
    </row>
    <row r="4">
      <c r="A4" t="s">
        <v>399</v>
      </c>
      <c r="B4">
        <v>2010</v>
      </c>
      <c r="C4" t="s">
        <v>402</v>
      </c>
      <c r="D4">
        <v>18</v>
      </c>
      <c r="E4" t="s">
        <v>60</v>
      </c>
      <c r="F4" t="s">
        <v>15</v>
      </c>
      <c r="G4" t="s">
        <v>409</v>
      </c>
      <c r="H4">
        <v>46.28425931615115</v>
      </c>
      <c r="I4">
        <v>49.068671864242432</v>
      </c>
      <c r="J4">
        <v>70.332217046549317</v>
      </c>
      <c r="K4">
        <v>89.940184356691091</v>
      </c>
      <c r="L4">
        <v>98.182523109030882</v>
      </c>
      <c r="M4">
        <v>82.057874615422946</v>
      </c>
      <c r="N4">
        <v>88.936066942279027</v>
      </c>
      <c r="O4">
        <v>92.800026537070792</v>
      </c>
      <c r="P4">
        <v>96.918375615354776</v>
      </c>
      <c r="Q4">
        <v>99.743019689479027</v>
      </c>
      <c r="R4">
        <v>46.430589751267853</v>
      </c>
      <c r="S4">
        <v>44.008469625271523</v>
      </c>
      <c r="T4">
        <v>49.611864408021063</v>
      </c>
      <c r="U4">
        <v>71.693804583451268</v>
      </c>
      <c r="V4">
        <v>94.996797329835374</v>
      </c>
      <c r="W4" t="s">
        <v>147</v>
      </c>
      <c r="X4" t="s">
        <v>148</v>
      </c>
      <c r="Y4" t="s">
        <v>149</v>
      </c>
      <c r="Z4" t="s">
        <v>150</v>
      </c>
      <c r="AA4" t="s">
        <v>151</v>
      </c>
      <c r="AB4" t="s">
        <v>152</v>
      </c>
      <c r="AC4" t="s">
        <v>153</v>
      </c>
      <c r="AD4" t="s">
        <v>154</v>
      </c>
      <c r="AE4" t="s">
        <v>155</v>
      </c>
      <c r="AF4" t="s">
        <v>156</v>
      </c>
      <c r="AG4" t="s">
        <v>157</v>
      </c>
      <c r="AH4" t="s">
        <v>158</v>
      </c>
      <c r="AI4" t="s">
        <v>159</v>
      </c>
      <c r="AJ4" t="s">
        <v>160</v>
      </c>
      <c r="AK4" t="s">
        <v>161</v>
      </c>
      <c r="AL4" t="s">
        <v>195</v>
      </c>
      <c r="AM4" t="s">
        <v>195</v>
      </c>
      <c r="AN4" t="s">
        <v>195</v>
      </c>
      <c r="AO4">
        <v>44.062806884895679</v>
      </c>
      <c r="AP4">
        <v>53.530224303087827</v>
      </c>
      <c r="AQ4">
        <v>95.349218309630217</v>
      </c>
      <c r="AR4">
        <v>63.300414852212207</v>
      </c>
      <c r="AS4">
        <v>95.718768092515802</v>
      </c>
      <c r="AT4">
        <v>52.502471767307902</v>
      </c>
      <c r="AU4">
        <v>58.076018772394178</v>
      </c>
      <c r="AV4">
        <v>91.433205251211604</v>
      </c>
      <c r="AW4">
        <v>76.758716707353415</v>
      </c>
      <c r="AX4">
        <v>74.189515871348192</v>
      </c>
      <c r="AY4">
        <v>76.181021850503242</v>
      </c>
      <c r="AZ4">
        <v>55.476394802312853</v>
      </c>
      <c r="BA4">
        <v>60.688864276198913</v>
      </c>
      <c r="BB4">
        <v>47.351860144349573</v>
      </c>
      <c r="BC4">
        <v>63.227515881094398</v>
      </c>
      <c r="BD4"/>
      <c r="BE4"/>
      <c r="BF4"/>
      <c r="BG4"/>
      <c r="BH4"/>
      <c r="BI4"/>
      <c r="BJ4"/>
      <c r="BK4"/>
      <c r="BL4"/>
      <c r="BM4"/>
      <c r="BN4"/>
      <c r="BO4"/>
      <c r="BP4"/>
      <c r="BQ4"/>
      <c r="BR4"/>
      <c r="BS4"/>
      <c r="BT4"/>
      <c r="BU4"/>
      <c r="BV4"/>
      <c r="BW4"/>
      <c r="BX4"/>
      <c r="BY4"/>
      <c r="BZ4"/>
      <c r="CA4"/>
      <c r="CB4"/>
      <c r="CC4"/>
      <c r="CD4"/>
      <c r="CE4"/>
      <c r="CF4"/>
      <c r="CG4"/>
      <c r="CH4"/>
      <c r="CI4"/>
      <c r="CJ4"/>
      <c r="CK4"/>
      <c r="CL4"/>
      <c r="CM4"/>
    </row>
    <row r="5">
      <c r="A5" t="s">
        <v>399</v>
      </c>
      <c r="B5">
        <v>2010</v>
      </c>
      <c r="C5" t="s">
        <v>402</v>
      </c>
      <c r="D5">
        <v>19</v>
      </c>
      <c r="E5" t="s">
        <v>60</v>
      </c>
      <c r="F5" t="s">
        <v>16</v>
      </c>
      <c r="G5" t="s">
        <v>410</v>
      </c>
      <c r="H5">
        <v>23.10743381151174</v>
      </c>
      <c r="I5">
        <v>17.15085831692144</v>
      </c>
      <c r="J5">
        <v>9.0495177689691015</v>
      </c>
      <c r="K5">
        <v>2.2116438776235521</v>
      </c>
      <c r="L5">
        <v>0.29543387093991241</v>
      </c>
      <c r="M5">
        <v>6.6533411850342938</v>
      </c>
      <c r="N5">
        <v>3.035046751908177</v>
      </c>
      <c r="O5">
        <v>1.03215398575104</v>
      </c>
      <c r="P5">
        <v>0.38923042415805142</v>
      </c>
      <c r="Q5">
        <v>0</v>
      </c>
      <c r="R5">
        <v>24.89136071150919</v>
      </c>
      <c r="S5">
        <v>20.050438126215411</v>
      </c>
      <c r="T5">
        <v>14.902913755855479</v>
      </c>
      <c r="U5">
        <v>7.5258689894230608</v>
      </c>
      <c r="V5">
        <v>1.056587230159949</v>
      </c>
      <c r="W5" t="s">
        <v>147</v>
      </c>
      <c r="X5" t="s">
        <v>148</v>
      </c>
      <c r="Y5" t="s">
        <v>149</v>
      </c>
      <c r="Z5" t="s">
        <v>150</v>
      </c>
      <c r="AA5" t="s">
        <v>151</v>
      </c>
      <c r="AB5" t="s">
        <v>152</v>
      </c>
      <c r="AC5" t="s">
        <v>153</v>
      </c>
      <c r="AD5" t="s">
        <v>154</v>
      </c>
      <c r="AE5" t="s">
        <v>155</v>
      </c>
      <c r="AF5" t="s">
        <v>156</v>
      </c>
      <c r="AG5" t="s">
        <v>157</v>
      </c>
      <c r="AH5" t="s">
        <v>158</v>
      </c>
      <c r="AI5" t="s">
        <v>159</v>
      </c>
      <c r="AJ5" t="s">
        <v>160</v>
      </c>
      <c r="AK5" t="s">
        <v>161</v>
      </c>
      <c r="AL5" t="s">
        <v>195</v>
      </c>
      <c r="AM5" t="s">
        <v>195</v>
      </c>
      <c r="AN5" t="s">
        <v>195</v>
      </c>
      <c r="AO5">
        <v>9.9357309642411824</v>
      </c>
      <c r="AP5">
        <v>7.7171719247014474</v>
      </c>
      <c r="AQ5">
        <v>2.2446591823147339</v>
      </c>
      <c r="AR5">
        <v>5.2065276285369348</v>
      </c>
      <c r="AS5">
        <v>0.57777928426065872</v>
      </c>
      <c r="AT5">
        <v>25.859426392853148</v>
      </c>
      <c r="AU5">
        <v>20.938972754672729</v>
      </c>
      <c r="AV5">
        <v>1.770877573672804</v>
      </c>
      <c r="AW5">
        <v>8.8139886520149417</v>
      </c>
      <c r="AX5">
        <v>6.8919222394148587</v>
      </c>
      <c r="AY5">
        <v>6.1768396095002629</v>
      </c>
      <c r="AZ5">
        <v>27.200795663131039</v>
      </c>
      <c r="BA5">
        <v>12.16691516701707</v>
      </c>
      <c r="BB5">
        <v>7.1381975591597158</v>
      </c>
      <c r="BC5">
        <v>1.1589565029121169</v>
      </c>
      <c r="BD5"/>
      <c r="BE5"/>
      <c r="BF5"/>
      <c r="BG5"/>
      <c r="BH5"/>
      <c r="BI5"/>
      <c r="BJ5"/>
      <c r="BK5"/>
      <c r="BL5"/>
      <c r="BM5"/>
      <c r="BN5"/>
      <c r="BO5"/>
      <c r="BP5"/>
      <c r="BQ5"/>
      <c r="BR5"/>
      <c r="BS5"/>
      <c r="BT5"/>
      <c r="BU5"/>
      <c r="BV5"/>
      <c r="BW5"/>
      <c r="BX5"/>
      <c r="BY5"/>
      <c r="BZ5"/>
      <c r="CA5"/>
      <c r="CB5"/>
      <c r="CC5"/>
      <c r="CD5"/>
      <c r="CE5"/>
      <c r="CF5"/>
      <c r="CG5"/>
      <c r="CH5"/>
      <c r="CI5"/>
      <c r="CJ5"/>
      <c r="CK5"/>
      <c r="CL5"/>
      <c r="CM5"/>
    </row>
    <row r="6">
      <c r="A6" t="s">
        <v>399</v>
      </c>
      <c r="B6">
        <v>2010</v>
      </c>
      <c r="C6" t="s">
        <v>402</v>
      </c>
      <c r="D6">
        <v>20</v>
      </c>
      <c r="E6" t="s">
        <v>60</v>
      </c>
      <c r="F6" t="s">
        <v>22</v>
      </c>
      <c r="G6" t="s">
        <v>411</v>
      </c>
      <c r="H6">
        <v>30.60830687233711</v>
      </c>
      <c r="I6">
        <v>33.780469818836131</v>
      </c>
      <c r="J6">
        <v>20.618265184481579</v>
      </c>
      <c r="K6">
        <v>7.8481717656853576</v>
      </c>
      <c r="L6">
        <v>1.5220430200292061</v>
      </c>
      <c r="M6">
        <v>11.288784199542761</v>
      </c>
      <c r="N6">
        <v>8.0288863058127955</v>
      </c>
      <c r="O6">
        <v>6.1678194771781678</v>
      </c>
      <c r="P6">
        <v>2.6923939604871729</v>
      </c>
      <c r="Q6">
        <v>0.25698031052097292</v>
      </c>
      <c r="R6">
        <v>28.678049537222972</v>
      </c>
      <c r="S6">
        <v>35.941092248513073</v>
      </c>
      <c r="T6">
        <v>35.485221836123458</v>
      </c>
      <c r="U6">
        <v>20.780326427125669</v>
      </c>
      <c r="V6">
        <v>3.946615440004678</v>
      </c>
      <c r="W6" t="s">
        <v>147</v>
      </c>
      <c r="X6" t="s">
        <v>148</v>
      </c>
      <c r="Y6" t="s">
        <v>149</v>
      </c>
      <c r="Z6" t="s">
        <v>150</v>
      </c>
      <c r="AA6" t="s">
        <v>151</v>
      </c>
      <c r="AB6" t="s">
        <v>152</v>
      </c>
      <c r="AC6" t="s">
        <v>153</v>
      </c>
      <c r="AD6" t="s">
        <v>154</v>
      </c>
      <c r="AE6" t="s">
        <v>155</v>
      </c>
      <c r="AF6" t="s">
        <v>156</v>
      </c>
      <c r="AG6" t="s">
        <v>157</v>
      </c>
      <c r="AH6" t="s">
        <v>158</v>
      </c>
      <c r="AI6" t="s">
        <v>159</v>
      </c>
      <c r="AJ6" t="s">
        <v>160</v>
      </c>
      <c r="AK6" t="s">
        <v>161</v>
      </c>
      <c r="AL6" t="s">
        <v>195</v>
      </c>
      <c r="AM6" t="s">
        <v>195</v>
      </c>
      <c r="AN6" t="s">
        <v>195</v>
      </c>
      <c r="AO6">
        <v>46.001462150863141</v>
      </c>
      <c r="AP6">
        <v>38.752603772210733</v>
      </c>
      <c r="AQ6">
        <v>2.406122508055049</v>
      </c>
      <c r="AR6">
        <v>31.493057519250851</v>
      </c>
      <c r="AS6">
        <v>3.703452623223539</v>
      </c>
      <c r="AT6">
        <v>21.63810183983896</v>
      </c>
      <c r="AU6">
        <v>20.985008472933089</v>
      </c>
      <c r="AV6">
        <v>6.7959171751155916</v>
      </c>
      <c r="AW6">
        <v>14.42729464063164</v>
      </c>
      <c r="AX6">
        <v>18.918561889236951</v>
      </c>
      <c r="AY6">
        <v>17.642138539996491</v>
      </c>
      <c r="AZ6">
        <v>17.3228095345561</v>
      </c>
      <c r="BA6">
        <v>27.14422055678402</v>
      </c>
      <c r="BB6">
        <v>45.509942296490721</v>
      </c>
      <c r="BC6">
        <v>35.613527615993483</v>
      </c>
      <c r="BD6"/>
      <c r="BE6"/>
      <c r="BF6"/>
      <c r="BG6"/>
      <c r="BH6"/>
      <c r="BI6"/>
      <c r="BJ6"/>
      <c r="BK6"/>
      <c r="BL6"/>
      <c r="BM6"/>
      <c r="BN6"/>
      <c r="BO6"/>
      <c r="BP6"/>
      <c r="BQ6"/>
      <c r="BR6"/>
      <c r="BS6"/>
      <c r="BT6"/>
      <c r="BU6"/>
      <c r="BV6"/>
      <c r="BW6"/>
      <c r="BX6"/>
      <c r="BY6"/>
      <c r="BZ6"/>
      <c r="CA6"/>
      <c r="CB6"/>
      <c r="CC6"/>
      <c r="CD6"/>
      <c r="CE6"/>
      <c r="CF6"/>
      <c r="CG6"/>
      <c r="CH6"/>
      <c r="CI6"/>
      <c r="CJ6"/>
      <c r="CK6"/>
      <c r="CL6"/>
      <c r="CM6"/>
    </row>
    <row r="7">
      <c r="A7" t="s">
        <v>399</v>
      </c>
      <c r="B7">
        <v>2010</v>
      </c>
      <c r="C7" t="s">
        <v>402</v>
      </c>
      <c r="D7">
        <v>21</v>
      </c>
      <c r="E7" t="s">
        <v>60</v>
      </c>
      <c r="F7" t="s">
        <v>17</v>
      </c>
      <c r="G7" t="s">
        <v>412</v>
      </c>
      <c r="H7">
        <v>0</v>
      </c>
      <c r="I7">
        <v>0</v>
      </c>
      <c r="J7">
        <v>0</v>
      </c>
      <c r="K7">
        <v>0</v>
      </c>
      <c r="L7">
        <v>0</v>
      </c>
      <c r="M7">
        <v>0</v>
      </c>
      <c r="N7">
        <v>0</v>
      </c>
      <c r="O7">
        <v>0</v>
      </c>
      <c r="P7">
        <v>0</v>
      </c>
      <c r="Q7">
        <v>0</v>
      </c>
      <c r="R7">
        <v>0</v>
      </c>
      <c r="S7">
        <v>0</v>
      </c>
      <c r="T7">
        <v>0</v>
      </c>
      <c r="U7">
        <v>0</v>
      </c>
      <c r="V7">
        <v>0</v>
      </c>
      <c r="W7" t="s">
        <v>147</v>
      </c>
      <c r="X7" t="s">
        <v>148</v>
      </c>
      <c r="Y7" t="s">
        <v>149</v>
      </c>
      <c r="Z7" t="s">
        <v>150</v>
      </c>
      <c r="AA7" t="s">
        <v>151</v>
      </c>
      <c r="AB7" t="s">
        <v>152</v>
      </c>
      <c r="AC7" t="s">
        <v>153</v>
      </c>
      <c r="AD7" t="s">
        <v>154</v>
      </c>
      <c r="AE7" t="s">
        <v>155</v>
      </c>
      <c r="AF7" t="s">
        <v>156</v>
      </c>
      <c r="AG7" t="s">
        <v>157</v>
      </c>
      <c r="AH7" t="s">
        <v>158</v>
      </c>
      <c r="AI7" t="s">
        <v>159</v>
      </c>
      <c r="AJ7" t="s">
        <v>160</v>
      </c>
      <c r="AK7" t="s">
        <v>161</v>
      </c>
      <c r="AL7" t="s">
        <v>195</v>
      </c>
      <c r="AM7" t="s">
        <v>195</v>
      </c>
      <c r="AN7" t="s">
        <v>195</v>
      </c>
      <c r="AO7">
        <v>0</v>
      </c>
      <c r="AP7">
        <v>0</v>
      </c>
      <c r="AQ7">
        <v>0</v>
      </c>
      <c r="AR7">
        <v>0</v>
      </c>
      <c r="AS7">
        <v>0</v>
      </c>
      <c r="AT7">
        <v>0</v>
      </c>
      <c r="AU7">
        <v>0</v>
      </c>
      <c r="AV7">
        <v>0</v>
      </c>
      <c r="AW7">
        <v>0</v>
      </c>
      <c r="AX7">
        <v>0</v>
      </c>
      <c r="AY7">
        <v>0</v>
      </c>
      <c r="AZ7">
        <v>0</v>
      </c>
      <c r="BA7">
        <v>0</v>
      </c>
      <c r="BB7">
        <v>0</v>
      </c>
      <c r="BC7">
        <v>0</v>
      </c>
      <c r="BD7"/>
      <c r="BE7"/>
      <c r="BF7"/>
      <c r="BG7"/>
      <c r="BH7"/>
      <c r="BI7"/>
      <c r="BJ7"/>
      <c r="BK7"/>
      <c r="BL7"/>
      <c r="BM7"/>
      <c r="BN7"/>
      <c r="BO7"/>
      <c r="BP7"/>
      <c r="BQ7"/>
      <c r="BR7"/>
      <c r="BS7"/>
      <c r="BT7"/>
      <c r="BU7"/>
      <c r="BV7"/>
      <c r="BW7"/>
      <c r="BX7"/>
      <c r="BY7"/>
      <c r="BZ7"/>
      <c r="CA7"/>
      <c r="CB7"/>
      <c r="CC7"/>
      <c r="CD7"/>
      <c r="CE7"/>
      <c r="CF7"/>
      <c r="CG7"/>
      <c r="CH7"/>
      <c r="CI7"/>
      <c r="CJ7"/>
      <c r="CK7"/>
      <c r="CL7"/>
      <c r="CM7"/>
    </row>
    <row r="8">
      <c r="A8" t="s">
        <v>399</v>
      </c>
      <c r="B8">
        <v>2010</v>
      </c>
      <c r="C8" t="s">
        <v>402</v>
      </c>
      <c r="D8">
        <v>22</v>
      </c>
      <c r="E8" t="s">
        <v>54</v>
      </c>
      <c r="F8" t="s">
        <v>49</v>
      </c>
      <c r="G8" t="s">
        <v>195</v>
      </c>
      <c r="H8">
        <v>33.299999999999997</v>
      </c>
      <c r="I8">
        <v>25.899999999999999</v>
      </c>
      <c r="J8">
        <v>11.4</v>
      </c>
      <c r="K8">
        <v>2.3999999999999999</v>
      </c>
      <c r="L8">
        <v>0.29999999999999999</v>
      </c>
      <c r="M8">
        <v>7.5</v>
      </c>
      <c r="N8">
        <v>3.2999999999999998</v>
      </c>
      <c r="O8">
        <v>1.1000000000000001</v>
      </c>
      <c r="P8">
        <v>0.40000000000000002</v>
      </c>
      <c r="Q8">
        <v>0</v>
      </c>
      <c r="R8">
        <v>34.899999999999999</v>
      </c>
      <c r="S8">
        <v>31.300000000000001</v>
      </c>
      <c r="T8">
        <v>23.100000000000001</v>
      </c>
      <c r="U8">
        <v>9.5</v>
      </c>
      <c r="V8">
        <v>1.1000000000000001</v>
      </c>
      <c r="W8" t="s">
        <v>147</v>
      </c>
      <c r="X8" t="s">
        <v>148</v>
      </c>
      <c r="Y8" t="s">
        <v>149</v>
      </c>
      <c r="Z8" t="s">
        <v>150</v>
      </c>
      <c r="AA8" t="s">
        <v>151</v>
      </c>
      <c r="AB8" t="s">
        <v>152</v>
      </c>
      <c r="AC8" t="s">
        <v>153</v>
      </c>
      <c r="AD8" t="s">
        <v>154</v>
      </c>
      <c r="AE8" t="s">
        <v>155</v>
      </c>
      <c r="AF8" t="s">
        <v>156</v>
      </c>
      <c r="AG8" t="s">
        <v>157</v>
      </c>
      <c r="AH8" t="s">
        <v>158</v>
      </c>
      <c r="AI8" t="s">
        <v>159</v>
      </c>
      <c r="AJ8" t="s">
        <v>160</v>
      </c>
      <c r="AK8" t="s">
        <v>161</v>
      </c>
      <c r="AL8" t="s">
        <v>195</v>
      </c>
      <c r="AM8" t="s">
        <v>195</v>
      </c>
      <c r="AN8" t="s">
        <v>195</v>
      </c>
      <c r="AO8">
        <v>18.399999999999999</v>
      </c>
      <c r="AP8">
        <v>12.6</v>
      </c>
      <c r="AQ8">
        <v>2.2999999999999998</v>
      </c>
      <c r="AR8">
        <v>7.5999999999999996</v>
      </c>
      <c r="AS8">
        <v>0.59999999999999998</v>
      </c>
      <c r="AT8">
        <v>33</v>
      </c>
      <c r="AU8">
        <v>26.5</v>
      </c>
      <c r="AV8">
        <v>1.8999999999999999</v>
      </c>
      <c r="AW8">
        <v>10.300000000000001</v>
      </c>
      <c r="AX8">
        <v>8.5</v>
      </c>
      <c r="AY8">
        <v>7.5</v>
      </c>
      <c r="AZ8">
        <v>32.899999999999999</v>
      </c>
      <c r="BA8">
        <v>16.699999999999999</v>
      </c>
      <c r="BB8">
        <v>13.1</v>
      </c>
      <c r="BC8">
        <v>1.8</v>
      </c>
      <c r="BD8"/>
      <c r="BE8"/>
      <c r="BF8"/>
      <c r="BG8"/>
      <c r="BH8"/>
      <c r="BI8"/>
      <c r="BJ8"/>
      <c r="BK8"/>
      <c r="BL8"/>
      <c r="BM8"/>
      <c r="BN8"/>
      <c r="BO8"/>
      <c r="BP8"/>
      <c r="BQ8"/>
      <c r="BR8"/>
      <c r="BS8"/>
      <c r="BT8"/>
      <c r="BU8"/>
      <c r="BV8"/>
      <c r="BW8"/>
      <c r="BX8"/>
      <c r="BY8"/>
      <c r="BZ8"/>
      <c r="CA8"/>
      <c r="CB8"/>
      <c r="CC8"/>
      <c r="CD8"/>
      <c r="CE8"/>
      <c r="CF8"/>
      <c r="CG8"/>
      <c r="CH8"/>
      <c r="CI8"/>
      <c r="CJ8"/>
      <c r="CK8"/>
      <c r="CL8"/>
      <c r="CM8"/>
    </row>
    <row r="9">
      <c r="A9" t="s">
        <v>399</v>
      </c>
      <c r="B9">
        <v>2010</v>
      </c>
      <c r="C9" t="s">
        <v>402</v>
      </c>
      <c r="D9">
        <v>23</v>
      </c>
      <c r="E9" t="s">
        <v>54</v>
      </c>
      <c r="F9" t="s">
        <v>48</v>
      </c>
      <c r="G9" t="s">
        <v>195</v>
      </c>
      <c r="H9">
        <v>66.700000000000003</v>
      </c>
      <c r="I9">
        <v>74.099999999999994</v>
      </c>
      <c r="J9">
        <v>88.599999999999994</v>
      </c>
      <c r="K9">
        <v>97.599999999999994</v>
      </c>
      <c r="L9">
        <v>99.700000000000003</v>
      </c>
      <c r="M9">
        <v>92.5</v>
      </c>
      <c r="N9">
        <v>96.700000000000003</v>
      </c>
      <c r="O9">
        <v>98.900000000000006</v>
      </c>
      <c r="P9">
        <v>99.599999999999994</v>
      </c>
      <c r="Q9">
        <v>100</v>
      </c>
      <c r="R9">
        <v>65.099999999999994</v>
      </c>
      <c r="S9">
        <v>68.700000000000003</v>
      </c>
      <c r="T9">
        <v>76.900000000000006</v>
      </c>
      <c r="U9">
        <v>90.5</v>
      </c>
      <c r="V9">
        <v>98.900000000000006</v>
      </c>
      <c r="W9" t="s">
        <v>147</v>
      </c>
      <c r="X9" t="s">
        <v>148</v>
      </c>
      <c r="Y9" t="s">
        <v>149</v>
      </c>
      <c r="Z9" t="s">
        <v>150</v>
      </c>
      <c r="AA9" t="s">
        <v>151</v>
      </c>
      <c r="AB9" t="s">
        <v>152</v>
      </c>
      <c r="AC9" t="s">
        <v>153</v>
      </c>
      <c r="AD9" t="s">
        <v>154</v>
      </c>
      <c r="AE9" t="s">
        <v>155</v>
      </c>
      <c r="AF9" t="s">
        <v>156</v>
      </c>
      <c r="AG9" t="s">
        <v>157</v>
      </c>
      <c r="AH9" t="s">
        <v>158</v>
      </c>
      <c r="AI9" t="s">
        <v>159</v>
      </c>
      <c r="AJ9" t="s">
        <v>160</v>
      </c>
      <c r="AK9" t="s">
        <v>161</v>
      </c>
      <c r="AL9" t="s">
        <v>195</v>
      </c>
      <c r="AM9" t="s">
        <v>195</v>
      </c>
      <c r="AN9" t="s">
        <v>195</v>
      </c>
      <c r="AO9">
        <v>81.599999999999994</v>
      </c>
      <c r="AP9">
        <v>87.400000000000006</v>
      </c>
      <c r="AQ9">
        <v>97.700000000000003</v>
      </c>
      <c r="AR9">
        <v>92.400000000000006</v>
      </c>
      <c r="AS9">
        <v>99.400000000000006</v>
      </c>
      <c r="AT9">
        <v>67</v>
      </c>
      <c r="AU9">
        <v>73.5</v>
      </c>
      <c r="AV9">
        <v>98.099999999999994</v>
      </c>
      <c r="AW9">
        <v>89.700000000000003</v>
      </c>
      <c r="AX9">
        <v>91.5</v>
      </c>
      <c r="AY9">
        <v>92.5</v>
      </c>
      <c r="AZ9">
        <v>67.099999999999994</v>
      </c>
      <c r="BA9">
        <v>83.299999999999997</v>
      </c>
      <c r="BB9">
        <v>86.900000000000006</v>
      </c>
      <c r="BC9">
        <v>98.200000000000003</v>
      </c>
      <c r="BD9"/>
      <c r="BE9"/>
      <c r="BF9"/>
      <c r="BG9"/>
      <c r="BH9"/>
      <c r="BI9"/>
      <c r="BJ9"/>
      <c r="BK9"/>
      <c r="BL9"/>
      <c r="BM9"/>
      <c r="BN9"/>
      <c r="BO9"/>
      <c r="BP9"/>
      <c r="BQ9"/>
      <c r="BR9"/>
      <c r="BS9"/>
      <c r="BT9"/>
      <c r="BU9"/>
      <c r="BV9"/>
      <c r="BW9"/>
      <c r="BX9"/>
      <c r="BY9"/>
      <c r="BZ9"/>
      <c r="CA9"/>
      <c r="CB9"/>
      <c r="CC9"/>
      <c r="CD9"/>
      <c r="CE9"/>
      <c r="CF9"/>
      <c r="CG9"/>
      <c r="CH9"/>
      <c r="CI9"/>
      <c r="CJ9"/>
      <c r="CK9"/>
      <c r="CL9"/>
      <c r="CM9"/>
    </row>
    <row r="10">
      <c r="A10" t="s">
        <v>399</v>
      </c>
      <c r="B10">
        <v>2010</v>
      </c>
      <c r="C10" t="s">
        <v>402</v>
      </c>
      <c r="D10">
        <v>29</v>
      </c>
      <c r="E10" t="s">
        <v>57</v>
      </c>
      <c r="F10" t="s">
        <v>49</v>
      </c>
      <c r="G10" t="s">
        <v>413</v>
      </c>
      <c r="H10">
        <v>1.3</v>
      </c>
      <c r="I10">
        <v>5.5999999999999996</v>
      </c>
      <c r="J10">
        <v>26.5</v>
      </c>
      <c r="K10">
        <v>55.799999999999997</v>
      </c>
      <c r="L10">
        <v>88.900000000000006</v>
      </c>
      <c r="M10">
        <v>27.600000000000001</v>
      </c>
      <c r="N10">
        <v>42.200000000000003</v>
      </c>
      <c r="O10">
        <v>59</v>
      </c>
      <c r="P10">
        <v>83.099999999999994</v>
      </c>
      <c r="Q10">
        <v>95.400000000000006</v>
      </c>
      <c r="R10">
        <v>0.5</v>
      </c>
      <c r="S10">
        <v>2.2999999999999998</v>
      </c>
      <c r="T10">
        <v>5.7000000000000002</v>
      </c>
      <c r="U10">
        <v>32.700000000000003</v>
      </c>
      <c r="V10">
        <v>77.099999999999994</v>
      </c>
      <c r="W10" t="s">
        <v>147</v>
      </c>
      <c r="X10" t="s">
        <v>148</v>
      </c>
      <c r="Y10" t="s">
        <v>149</v>
      </c>
      <c r="Z10" t="s">
        <v>150</v>
      </c>
      <c r="AA10" t="s">
        <v>151</v>
      </c>
      <c r="AB10" t="s">
        <v>152</v>
      </c>
      <c r="AC10" t="s">
        <v>153</v>
      </c>
      <c r="AD10" t="s">
        <v>154</v>
      </c>
      <c r="AE10" t="s">
        <v>155</v>
      </c>
      <c r="AF10" t="s">
        <v>156</v>
      </c>
      <c r="AG10" t="s">
        <v>157</v>
      </c>
      <c r="AH10" t="s">
        <v>158</v>
      </c>
      <c r="AI10" t="s">
        <v>159</v>
      </c>
      <c r="AJ10" t="s">
        <v>160</v>
      </c>
      <c r="AK10" t="s">
        <v>161</v>
      </c>
      <c r="AL10" t="s">
        <v>195</v>
      </c>
      <c r="AM10" t="s">
        <v>195</v>
      </c>
      <c r="AN10" t="s">
        <v>195</v>
      </c>
      <c r="AO10">
        <v>13</v>
      </c>
      <c r="AP10">
        <v>14.300000000000001</v>
      </c>
      <c r="AQ10">
        <v>76.700000000000003</v>
      </c>
      <c r="AR10">
        <v>30.800000000000001</v>
      </c>
      <c r="AS10">
        <v>70.099999999999994</v>
      </c>
      <c r="AT10">
        <v>4.7000000000000002</v>
      </c>
      <c r="AU10">
        <v>7.2999999999999998</v>
      </c>
      <c r="AV10">
        <v>84.5</v>
      </c>
      <c r="AW10">
        <v>11.300000000000001</v>
      </c>
      <c r="AX10">
        <v>65.400000000000006</v>
      </c>
      <c r="AY10">
        <v>42.399999999999999</v>
      </c>
      <c r="AZ10">
        <v>9</v>
      </c>
      <c r="BA10">
        <v>0.5</v>
      </c>
      <c r="BB10">
        <v>8.1999999999999993</v>
      </c>
      <c r="BC10">
        <v>30.5</v>
      </c>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row>
    <row r="11">
      <c r="A11" t="s">
        <v>399</v>
      </c>
      <c r="B11">
        <v>2010</v>
      </c>
      <c r="C11" t="s">
        <v>402</v>
      </c>
      <c r="D11">
        <v>30</v>
      </c>
      <c r="E11" t="s">
        <v>57</v>
      </c>
      <c r="F11" t="s">
        <v>48</v>
      </c>
      <c r="G11" t="s">
        <v>195</v>
      </c>
      <c r="H11">
        <v>98.700000000000003</v>
      </c>
      <c r="I11">
        <v>94.400000000000006</v>
      </c>
      <c r="J11">
        <v>73.5</v>
      </c>
      <c r="K11">
        <v>44.200000000000003</v>
      </c>
      <c r="L11">
        <v>11.1</v>
      </c>
      <c r="M11">
        <v>72.400000000000006</v>
      </c>
      <c r="N11">
        <v>57.799999999999997</v>
      </c>
      <c r="O11">
        <v>41</v>
      </c>
      <c r="P11">
        <v>16.899999999999999</v>
      </c>
      <c r="Q11">
        <v>4.5999999999999996</v>
      </c>
      <c r="R11">
        <v>99.5</v>
      </c>
      <c r="S11">
        <v>97.700000000000003</v>
      </c>
      <c r="T11">
        <v>94.299999999999997</v>
      </c>
      <c r="U11">
        <v>67.299999999999997</v>
      </c>
      <c r="V11">
        <v>22.899999999999999</v>
      </c>
      <c r="W11" t="s">
        <v>147</v>
      </c>
      <c r="X11" t="s">
        <v>148</v>
      </c>
      <c r="Y11" t="s">
        <v>149</v>
      </c>
      <c r="Z11" t="s">
        <v>150</v>
      </c>
      <c r="AA11" t="s">
        <v>151</v>
      </c>
      <c r="AB11" t="s">
        <v>152</v>
      </c>
      <c r="AC11" t="s">
        <v>153</v>
      </c>
      <c r="AD11" t="s">
        <v>154</v>
      </c>
      <c r="AE11" t="s">
        <v>155</v>
      </c>
      <c r="AF11" t="s">
        <v>156</v>
      </c>
      <c r="AG11" t="s">
        <v>157</v>
      </c>
      <c r="AH11" t="s">
        <v>158</v>
      </c>
      <c r="AI11" t="s">
        <v>159</v>
      </c>
      <c r="AJ11" t="s">
        <v>160</v>
      </c>
      <c r="AK11" t="s">
        <v>161</v>
      </c>
      <c r="AL11" t="s">
        <v>195</v>
      </c>
      <c r="AM11" t="s">
        <v>195</v>
      </c>
      <c r="AN11" t="s">
        <v>195</v>
      </c>
      <c r="AO11">
        <v>87</v>
      </c>
      <c r="AP11">
        <v>85.700000000000003</v>
      </c>
      <c r="AQ11">
        <v>23.300000000000001</v>
      </c>
      <c r="AR11">
        <v>69.200000000000003</v>
      </c>
      <c r="AS11">
        <v>29.899999999999999</v>
      </c>
      <c r="AT11">
        <v>95.299999999999997</v>
      </c>
      <c r="AU11">
        <v>92.700000000000003</v>
      </c>
      <c r="AV11">
        <v>15.5</v>
      </c>
      <c r="AW11">
        <v>88.700000000000003</v>
      </c>
      <c r="AX11">
        <v>34.600000000000001</v>
      </c>
      <c r="AY11">
        <v>57.600000000000001</v>
      </c>
      <c r="AZ11">
        <v>91</v>
      </c>
      <c r="BA11">
        <v>99.5</v>
      </c>
      <c r="BB11">
        <v>91.799999999999997</v>
      </c>
      <c r="BC11">
        <v>69.5</v>
      </c>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row>
    <row r="12">
      <c r="A12" t="s">
        <v>399</v>
      </c>
      <c r="B12">
        <v>2010</v>
      </c>
      <c r="C12" t="s">
        <v>402</v>
      </c>
      <c r="D12">
        <v>31</v>
      </c>
      <c r="E12" t="s">
        <v>103</v>
      </c>
      <c r="F12" t="s">
        <v>49</v>
      </c>
      <c r="G12" t="s">
        <v>414</v>
      </c>
      <c r="H12">
        <v>0.5</v>
      </c>
      <c r="I12">
        <v>3.1000000000000001</v>
      </c>
      <c r="J12">
        <v>20.199999999999999</v>
      </c>
      <c r="K12">
        <v>52.899999999999999</v>
      </c>
      <c r="L12">
        <v>88.200000000000003</v>
      </c>
      <c r="M12">
        <v>22.100000000000001</v>
      </c>
      <c r="N12">
        <v>40</v>
      </c>
      <c r="O12">
        <v>57.5</v>
      </c>
      <c r="P12">
        <v>82.299999999999997</v>
      </c>
      <c r="Q12">
        <v>95.400000000000006</v>
      </c>
      <c r="R12">
        <v>0.10000000000000001</v>
      </c>
      <c r="S12">
        <v>1.2</v>
      </c>
      <c r="T12">
        <v>2.7000000000000002</v>
      </c>
      <c r="U12">
        <v>24.600000000000001</v>
      </c>
      <c r="V12">
        <v>75.099999999999994</v>
      </c>
      <c r="W12" t="s">
        <v>147</v>
      </c>
      <c r="X12" t="s">
        <v>148</v>
      </c>
      <c r="Y12" t="s">
        <v>149</v>
      </c>
      <c r="Z12" t="s">
        <v>150</v>
      </c>
      <c r="AA12" t="s">
        <v>151</v>
      </c>
      <c r="AB12" t="s">
        <v>152</v>
      </c>
      <c r="AC12" t="s">
        <v>153</v>
      </c>
      <c r="AD12" t="s">
        <v>154</v>
      </c>
      <c r="AE12" t="s">
        <v>155</v>
      </c>
      <c r="AF12" t="s">
        <v>156</v>
      </c>
      <c r="AG12" t="s">
        <v>157</v>
      </c>
      <c r="AH12" t="s">
        <v>158</v>
      </c>
      <c r="AI12" t="s">
        <v>159</v>
      </c>
      <c r="AJ12" t="s">
        <v>160</v>
      </c>
      <c r="AK12" t="s">
        <v>161</v>
      </c>
      <c r="AL12" t="s">
        <v>195</v>
      </c>
      <c r="AM12" t="s">
        <v>195</v>
      </c>
      <c r="AN12" t="s">
        <v>195</v>
      </c>
      <c r="AO12">
        <v>12.199999999999999</v>
      </c>
      <c r="AP12">
        <v>13.199999999999999</v>
      </c>
      <c r="AQ12">
        <v>67</v>
      </c>
      <c r="AR12">
        <v>28.699999999999999</v>
      </c>
      <c r="AS12">
        <v>69.400000000000006</v>
      </c>
      <c r="AT12">
        <v>3.3999999999999999</v>
      </c>
      <c r="AU12">
        <v>6.7000000000000002</v>
      </c>
      <c r="AV12">
        <v>81.400000000000006</v>
      </c>
      <c r="AW12">
        <v>7.2999999999999998</v>
      </c>
      <c r="AX12">
        <v>65.200000000000003</v>
      </c>
      <c r="AY12">
        <v>34.899999999999999</v>
      </c>
      <c r="AZ12">
        <v>8.4000000000000004</v>
      </c>
      <c r="BA12">
        <v>0.20000000000000001</v>
      </c>
      <c r="BB12">
        <v>4.7000000000000002</v>
      </c>
      <c r="BC12">
        <v>30.399999999999999</v>
      </c>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row>
    <row r="13">
      <c r="A13" t="s">
        <v>399</v>
      </c>
      <c r="B13">
        <v>2010</v>
      </c>
      <c r="C13" t="s">
        <v>402</v>
      </c>
      <c r="D13">
        <v>32</v>
      </c>
      <c r="E13" t="s">
        <v>103</v>
      </c>
      <c r="F13" t="s">
        <v>48</v>
      </c>
      <c r="G13" t="s">
        <v>195</v>
      </c>
      <c r="H13">
        <v>99.5</v>
      </c>
      <c r="I13">
        <v>96.900000000000006</v>
      </c>
      <c r="J13">
        <v>79.799999999999997</v>
      </c>
      <c r="K13">
        <v>47.100000000000001</v>
      </c>
      <c r="L13">
        <v>11.800000000000001</v>
      </c>
      <c r="M13">
        <v>77.900000000000006</v>
      </c>
      <c r="N13">
        <v>60</v>
      </c>
      <c r="O13">
        <v>42.5</v>
      </c>
      <c r="P13">
        <v>17.699999999999999</v>
      </c>
      <c r="Q13">
        <v>4.5999999999999996</v>
      </c>
      <c r="R13">
        <v>99.900000000000006</v>
      </c>
      <c r="S13">
        <v>98.799999999999997</v>
      </c>
      <c r="T13">
        <v>97.299999999999997</v>
      </c>
      <c r="U13">
        <v>75.400000000000006</v>
      </c>
      <c r="V13">
        <v>24.899999999999999</v>
      </c>
      <c r="W13" t="s">
        <v>147</v>
      </c>
      <c r="X13" t="s">
        <v>148</v>
      </c>
      <c r="Y13" t="s">
        <v>149</v>
      </c>
      <c r="Z13" t="s">
        <v>150</v>
      </c>
      <c r="AA13" t="s">
        <v>151</v>
      </c>
      <c r="AB13" t="s">
        <v>152</v>
      </c>
      <c r="AC13" t="s">
        <v>153</v>
      </c>
      <c r="AD13" t="s">
        <v>154</v>
      </c>
      <c r="AE13" t="s">
        <v>155</v>
      </c>
      <c r="AF13" t="s">
        <v>156</v>
      </c>
      <c r="AG13" t="s">
        <v>157</v>
      </c>
      <c r="AH13" t="s">
        <v>158</v>
      </c>
      <c r="AI13" t="s">
        <v>159</v>
      </c>
      <c r="AJ13" t="s">
        <v>160</v>
      </c>
      <c r="AK13" t="s">
        <v>161</v>
      </c>
      <c r="AL13" t="s">
        <v>195</v>
      </c>
      <c r="AM13" t="s">
        <v>195</v>
      </c>
      <c r="AN13" t="s">
        <v>195</v>
      </c>
      <c r="AO13">
        <v>87.799999999999997</v>
      </c>
      <c r="AP13">
        <v>86.799999999999997</v>
      </c>
      <c r="AQ13">
        <v>33</v>
      </c>
      <c r="AR13">
        <v>71.299999999999997</v>
      </c>
      <c r="AS13">
        <v>30.600000000000001</v>
      </c>
      <c r="AT13">
        <v>96.599999999999994</v>
      </c>
      <c r="AU13">
        <v>93.299999999999997</v>
      </c>
      <c r="AV13">
        <v>18.600000000000001</v>
      </c>
      <c r="AW13">
        <v>92.700000000000003</v>
      </c>
      <c r="AX13">
        <v>34.799999999999997</v>
      </c>
      <c r="AY13">
        <v>65.099999999999994</v>
      </c>
      <c r="AZ13">
        <v>91.599999999999994</v>
      </c>
      <c r="BA13">
        <v>99.799999999999997</v>
      </c>
      <c r="BB13">
        <v>95.299999999999997</v>
      </c>
      <c r="BC13">
        <v>69.599999999999994</v>
      </c>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row>
    <row r="14">
      <c r="A14" t="s">
        <v>399</v>
      </c>
      <c r="B14">
        <v>2010</v>
      </c>
      <c r="C14" t="s">
        <v>402</v>
      </c>
      <c r="D14">
        <v>35</v>
      </c>
      <c r="E14" t="s">
        <v>55</v>
      </c>
      <c r="F14" t="s">
        <v>49</v>
      </c>
      <c r="G14" t="s">
        <v>195</v>
      </c>
      <c r="H14">
        <v>0.5</v>
      </c>
      <c r="I14">
        <v>3.1000000000000001</v>
      </c>
      <c r="J14">
        <v>20.199999999999999</v>
      </c>
      <c r="K14">
        <v>52.899999999999999</v>
      </c>
      <c r="L14">
        <v>88.200000000000003</v>
      </c>
      <c r="M14">
        <v>22.100000000000001</v>
      </c>
      <c r="N14">
        <v>40</v>
      </c>
      <c r="O14">
        <v>57.5</v>
      </c>
      <c r="P14">
        <v>82.299999999999997</v>
      </c>
      <c r="Q14">
        <v>95.400000000000006</v>
      </c>
      <c r="R14">
        <v>0.10000000000000001</v>
      </c>
      <c r="S14">
        <v>1.2</v>
      </c>
      <c r="T14">
        <v>2.7000000000000002</v>
      </c>
      <c r="U14">
        <v>24.600000000000001</v>
      </c>
      <c r="V14">
        <v>75.099999999999994</v>
      </c>
      <c r="W14" t="s">
        <v>147</v>
      </c>
      <c r="X14" t="s">
        <v>148</v>
      </c>
      <c r="Y14" t="s">
        <v>149</v>
      </c>
      <c r="Z14" t="s">
        <v>150</v>
      </c>
      <c r="AA14" t="s">
        <v>151</v>
      </c>
      <c r="AB14" t="s">
        <v>152</v>
      </c>
      <c r="AC14" t="s">
        <v>153</v>
      </c>
      <c r="AD14" t="s">
        <v>154</v>
      </c>
      <c r="AE14" t="s">
        <v>155</v>
      </c>
      <c r="AF14" t="s">
        <v>156</v>
      </c>
      <c r="AG14" t="s">
        <v>157</v>
      </c>
      <c r="AH14" t="s">
        <v>158</v>
      </c>
      <c r="AI14" t="s">
        <v>159</v>
      </c>
      <c r="AJ14" t="s">
        <v>160</v>
      </c>
      <c r="AK14" t="s">
        <v>161</v>
      </c>
      <c r="AL14" t="s">
        <v>195</v>
      </c>
      <c r="AM14" t="s">
        <v>195</v>
      </c>
      <c r="AN14" t="s">
        <v>195</v>
      </c>
      <c r="AO14">
        <v>12.199999999999999</v>
      </c>
      <c r="AP14">
        <v>13.199999999999999</v>
      </c>
      <c r="AQ14">
        <v>67</v>
      </c>
      <c r="AR14">
        <v>28.699999999999999</v>
      </c>
      <c r="AS14">
        <v>69.400000000000006</v>
      </c>
      <c r="AT14">
        <v>3.3999999999999999</v>
      </c>
      <c r="AU14">
        <v>6.7000000000000002</v>
      </c>
      <c r="AV14">
        <v>81.400000000000006</v>
      </c>
      <c r="AW14">
        <v>7.2999999999999998</v>
      </c>
      <c r="AX14">
        <v>65.200000000000003</v>
      </c>
      <c r="AY14">
        <v>34.899999999999999</v>
      </c>
      <c r="AZ14">
        <v>8.4000000000000004</v>
      </c>
      <c r="BA14">
        <v>0.20000000000000001</v>
      </c>
      <c r="BB14">
        <v>4.7000000000000002</v>
      </c>
      <c r="BC14">
        <v>30.399999999999999</v>
      </c>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c r="A15" t="s">
        <v>399</v>
      </c>
      <c r="B15">
        <v>2010</v>
      </c>
      <c r="C15" t="s">
        <v>402</v>
      </c>
      <c r="D15">
        <v>36</v>
      </c>
      <c r="E15" t="s">
        <v>55</v>
      </c>
      <c r="F15" t="s">
        <v>48</v>
      </c>
      <c r="G15" t="s">
        <v>195</v>
      </c>
      <c r="H15">
        <v>99.5</v>
      </c>
      <c r="I15">
        <v>96.900000000000006</v>
      </c>
      <c r="J15">
        <v>79.799999999999997</v>
      </c>
      <c r="K15">
        <v>47.100000000000001</v>
      </c>
      <c r="L15">
        <v>11.800000000000001</v>
      </c>
      <c r="M15">
        <v>77.900000000000006</v>
      </c>
      <c r="N15">
        <v>60</v>
      </c>
      <c r="O15">
        <v>42.5</v>
      </c>
      <c r="P15">
        <v>17.699999999999999</v>
      </c>
      <c r="Q15">
        <v>4.5999999999999996</v>
      </c>
      <c r="R15">
        <v>99.900000000000006</v>
      </c>
      <c r="S15">
        <v>98.799999999999997</v>
      </c>
      <c r="T15">
        <v>97.299999999999997</v>
      </c>
      <c r="U15">
        <v>75.400000000000006</v>
      </c>
      <c r="V15">
        <v>24.899999999999999</v>
      </c>
      <c r="W15" t="s">
        <v>147</v>
      </c>
      <c r="X15" t="s">
        <v>148</v>
      </c>
      <c r="Y15" t="s">
        <v>149</v>
      </c>
      <c r="Z15" t="s">
        <v>150</v>
      </c>
      <c r="AA15" t="s">
        <v>151</v>
      </c>
      <c r="AB15" t="s">
        <v>152</v>
      </c>
      <c r="AC15" t="s">
        <v>153</v>
      </c>
      <c r="AD15" t="s">
        <v>154</v>
      </c>
      <c r="AE15" t="s">
        <v>155</v>
      </c>
      <c r="AF15" t="s">
        <v>156</v>
      </c>
      <c r="AG15" t="s">
        <v>157</v>
      </c>
      <c r="AH15" t="s">
        <v>158</v>
      </c>
      <c r="AI15" t="s">
        <v>159</v>
      </c>
      <c r="AJ15" t="s">
        <v>160</v>
      </c>
      <c r="AK15" t="s">
        <v>161</v>
      </c>
      <c r="AL15" t="s">
        <v>195</v>
      </c>
      <c r="AM15" t="s">
        <v>195</v>
      </c>
      <c r="AN15" t="s">
        <v>195</v>
      </c>
      <c r="AO15">
        <v>87.799999999999997</v>
      </c>
      <c r="AP15">
        <v>86.799999999999997</v>
      </c>
      <c r="AQ15">
        <v>33</v>
      </c>
      <c r="AR15">
        <v>71.299999999999997</v>
      </c>
      <c r="AS15">
        <v>30.600000000000001</v>
      </c>
      <c r="AT15">
        <v>96.599999999999994</v>
      </c>
      <c r="AU15">
        <v>93.299999999999997</v>
      </c>
      <c r="AV15">
        <v>18.600000000000001</v>
      </c>
      <c r="AW15">
        <v>92.700000000000003</v>
      </c>
      <c r="AX15">
        <v>34.799999999999997</v>
      </c>
      <c r="AY15">
        <v>65.099999999999994</v>
      </c>
      <c r="AZ15">
        <v>91.599999999999994</v>
      </c>
      <c r="BA15">
        <v>99.799999999999997</v>
      </c>
      <c r="BB15">
        <v>95.299999999999997</v>
      </c>
      <c r="BC15">
        <v>69.599999999999994</v>
      </c>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c r="A16" t="s">
        <v>399</v>
      </c>
      <c r="B16">
        <v>2010</v>
      </c>
      <c r="C16" t="s">
        <v>402</v>
      </c>
      <c r="D16">
        <v>37</v>
      </c>
      <c r="E16" t="s">
        <v>162</v>
      </c>
      <c r="F16" t="s">
        <v>49</v>
      </c>
      <c r="G16" t="s">
        <v>415</v>
      </c>
      <c r="H16">
        <v>0.5</v>
      </c>
      <c r="I16">
        <v>3.1000000000000001</v>
      </c>
      <c r="J16">
        <v>20.199999999999999</v>
      </c>
      <c r="K16">
        <v>52.899999999999999</v>
      </c>
      <c r="L16">
        <v>88.200000000000003</v>
      </c>
      <c r="M16">
        <v>22.100000000000001</v>
      </c>
      <c r="N16">
        <v>40</v>
      </c>
      <c r="O16">
        <v>57.5</v>
      </c>
      <c r="P16">
        <v>82.299999999999997</v>
      </c>
      <c r="Q16">
        <v>95.400000000000006</v>
      </c>
      <c r="R16">
        <v>0.10000000000000001</v>
      </c>
      <c r="S16">
        <v>1.2</v>
      </c>
      <c r="T16">
        <v>2.7000000000000002</v>
      </c>
      <c r="U16">
        <v>24.600000000000001</v>
      </c>
      <c r="V16">
        <v>75.099999999999994</v>
      </c>
      <c r="W16" t="s">
        <v>147</v>
      </c>
      <c r="X16" t="s">
        <v>148</v>
      </c>
      <c r="Y16" t="s">
        <v>149</v>
      </c>
      <c r="Z16" t="s">
        <v>150</v>
      </c>
      <c r="AA16" t="s">
        <v>151</v>
      </c>
      <c r="AB16" t="s">
        <v>152</v>
      </c>
      <c r="AC16" t="s">
        <v>153</v>
      </c>
      <c r="AD16" t="s">
        <v>154</v>
      </c>
      <c r="AE16" t="s">
        <v>155</v>
      </c>
      <c r="AF16" t="s">
        <v>156</v>
      </c>
      <c r="AG16" t="s">
        <v>157</v>
      </c>
      <c r="AH16" t="s">
        <v>158</v>
      </c>
      <c r="AI16" t="s">
        <v>159</v>
      </c>
      <c r="AJ16" t="s">
        <v>160</v>
      </c>
      <c r="AK16" t="s">
        <v>161</v>
      </c>
      <c r="AL16" t="s">
        <v>195</v>
      </c>
      <c r="AM16" t="s">
        <v>195</v>
      </c>
      <c r="AN16" t="s">
        <v>195</v>
      </c>
      <c r="AO16">
        <v>12.199999999999999</v>
      </c>
      <c r="AP16">
        <v>13.199999999999999</v>
      </c>
      <c r="AQ16">
        <v>67</v>
      </c>
      <c r="AR16">
        <v>28.699999999999999</v>
      </c>
      <c r="AS16">
        <v>69.400000000000006</v>
      </c>
      <c r="AT16">
        <v>3.3999999999999999</v>
      </c>
      <c r="AU16">
        <v>6.7000000000000002</v>
      </c>
      <c r="AV16">
        <v>81.400000000000006</v>
      </c>
      <c r="AW16">
        <v>7.2999999999999998</v>
      </c>
      <c r="AX16">
        <v>65.200000000000003</v>
      </c>
      <c r="AY16">
        <v>34.899999999999999</v>
      </c>
      <c r="AZ16">
        <v>8.4000000000000004</v>
      </c>
      <c r="BA16">
        <v>0.20000000000000001</v>
      </c>
      <c r="BB16">
        <v>4.7000000000000002</v>
      </c>
      <c r="BC16">
        <v>30.399999999999999</v>
      </c>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c r="A17" t="s">
        <v>399</v>
      </c>
      <c r="B17">
        <v>2010</v>
      </c>
      <c r="C17" t="s">
        <v>402</v>
      </c>
      <c r="D17">
        <v>38</v>
      </c>
      <c r="E17" t="s">
        <v>162</v>
      </c>
      <c r="F17" t="s">
        <v>48</v>
      </c>
      <c r="G17" t="s">
        <v>195</v>
      </c>
      <c r="H17">
        <v>99.5</v>
      </c>
      <c r="I17">
        <v>96.900000000000006</v>
      </c>
      <c r="J17">
        <v>79.799999999999997</v>
      </c>
      <c r="K17">
        <v>47.100000000000001</v>
      </c>
      <c r="L17">
        <v>11.800000000000001</v>
      </c>
      <c r="M17">
        <v>77.900000000000006</v>
      </c>
      <c r="N17">
        <v>60</v>
      </c>
      <c r="O17">
        <v>42.5</v>
      </c>
      <c r="P17">
        <v>17.699999999999999</v>
      </c>
      <c r="Q17">
        <v>4.5999999999999996</v>
      </c>
      <c r="R17">
        <v>99.900000000000006</v>
      </c>
      <c r="S17">
        <v>98.799999999999997</v>
      </c>
      <c r="T17">
        <v>97.299999999999997</v>
      </c>
      <c r="U17">
        <v>75.400000000000006</v>
      </c>
      <c r="V17">
        <v>24.899999999999999</v>
      </c>
      <c r="W17" t="s">
        <v>147</v>
      </c>
      <c r="X17" t="s">
        <v>148</v>
      </c>
      <c r="Y17" t="s">
        <v>149</v>
      </c>
      <c r="Z17" t="s">
        <v>150</v>
      </c>
      <c r="AA17" t="s">
        <v>151</v>
      </c>
      <c r="AB17" t="s">
        <v>152</v>
      </c>
      <c r="AC17" t="s">
        <v>153</v>
      </c>
      <c r="AD17" t="s">
        <v>154</v>
      </c>
      <c r="AE17" t="s">
        <v>155</v>
      </c>
      <c r="AF17" t="s">
        <v>156</v>
      </c>
      <c r="AG17" t="s">
        <v>157</v>
      </c>
      <c r="AH17" t="s">
        <v>158</v>
      </c>
      <c r="AI17" t="s">
        <v>159</v>
      </c>
      <c r="AJ17" t="s">
        <v>160</v>
      </c>
      <c r="AK17" t="s">
        <v>161</v>
      </c>
      <c r="AL17" t="s">
        <v>195</v>
      </c>
      <c r="AM17" t="s">
        <v>195</v>
      </c>
      <c r="AN17" t="s">
        <v>195</v>
      </c>
      <c r="AO17">
        <v>87.799999999999997</v>
      </c>
      <c r="AP17">
        <v>86.799999999999997</v>
      </c>
      <c r="AQ17">
        <v>33</v>
      </c>
      <c r="AR17">
        <v>71.299999999999997</v>
      </c>
      <c r="AS17">
        <v>30.600000000000001</v>
      </c>
      <c r="AT17">
        <v>96.599999999999994</v>
      </c>
      <c r="AU17">
        <v>93.299999999999997</v>
      </c>
      <c r="AV17">
        <v>18.600000000000001</v>
      </c>
      <c r="AW17">
        <v>92.700000000000003</v>
      </c>
      <c r="AX17">
        <v>34.799999999999997</v>
      </c>
      <c r="AY17">
        <v>65.099999999999994</v>
      </c>
      <c r="AZ17">
        <v>91.599999999999994</v>
      </c>
      <c r="BA17">
        <v>99.799999999999997</v>
      </c>
      <c r="BB17">
        <v>95.299999999999997</v>
      </c>
      <c r="BC17">
        <v>69.599999999999994</v>
      </c>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row>
    <row r="18">
      <c r="A18" t="s">
        <v>399</v>
      </c>
      <c r="B18">
        <v>2010</v>
      </c>
      <c r="C18" t="s">
        <v>402</v>
      </c>
      <c r="D18">
        <v>41</v>
      </c>
      <c r="E18" t="s">
        <v>56</v>
      </c>
      <c r="F18" t="s">
        <v>49</v>
      </c>
      <c r="G18" t="s">
        <v>195</v>
      </c>
      <c r="H18">
        <v>39.299999999999997</v>
      </c>
      <c r="I18">
        <v>31.800000000000001</v>
      </c>
      <c r="J18">
        <v>14.199999999999999</v>
      </c>
      <c r="K18">
        <v>3</v>
      </c>
      <c r="L18">
        <v>0.59999999999999998</v>
      </c>
      <c r="M18">
        <v>10</v>
      </c>
      <c r="N18">
        <v>4</v>
      </c>
      <c r="O18">
        <v>1.5</v>
      </c>
      <c r="P18">
        <v>1.1000000000000001</v>
      </c>
      <c r="Q18">
        <v>0.10000000000000001</v>
      </c>
      <c r="R18">
        <v>40.100000000000001</v>
      </c>
      <c r="S18">
        <v>37.200000000000003</v>
      </c>
      <c r="T18">
        <v>30</v>
      </c>
      <c r="U18">
        <v>11.1</v>
      </c>
      <c r="V18">
        <v>1.6000000000000001</v>
      </c>
      <c r="W18" t="s">
        <v>147</v>
      </c>
      <c r="X18" t="s">
        <v>148</v>
      </c>
      <c r="Y18" t="s">
        <v>149</v>
      </c>
      <c r="Z18" t="s">
        <v>150</v>
      </c>
      <c r="AA18" t="s">
        <v>151</v>
      </c>
      <c r="AB18" t="s">
        <v>152</v>
      </c>
      <c r="AC18" t="s">
        <v>153</v>
      </c>
      <c r="AD18" t="s">
        <v>154</v>
      </c>
      <c r="AE18" t="s">
        <v>155</v>
      </c>
      <c r="AF18" t="s">
        <v>156</v>
      </c>
      <c r="AG18" t="s">
        <v>157</v>
      </c>
      <c r="AH18" t="s">
        <v>158</v>
      </c>
      <c r="AI18" t="s">
        <v>159</v>
      </c>
      <c r="AJ18" t="s">
        <v>160</v>
      </c>
      <c r="AK18" t="s">
        <v>161</v>
      </c>
      <c r="AL18" t="s">
        <v>195</v>
      </c>
      <c r="AM18" t="s">
        <v>195</v>
      </c>
      <c r="AN18" t="s">
        <v>195</v>
      </c>
      <c r="AO18">
        <v>23.899999999999999</v>
      </c>
      <c r="AP18">
        <v>21</v>
      </c>
      <c r="AQ18">
        <v>2.2000000000000002</v>
      </c>
      <c r="AR18">
        <v>19</v>
      </c>
      <c r="AS18">
        <v>0.90000000000000002</v>
      </c>
      <c r="AT18">
        <v>39</v>
      </c>
      <c r="AU18">
        <v>28.600000000000001</v>
      </c>
      <c r="AV18">
        <v>5</v>
      </c>
      <c r="AW18">
        <v>16.899999999999999</v>
      </c>
      <c r="AX18">
        <v>12.199999999999999</v>
      </c>
      <c r="AY18">
        <v>8.1999999999999993</v>
      </c>
      <c r="AZ18">
        <v>40.399999999999999</v>
      </c>
      <c r="BA18">
        <v>26.600000000000001</v>
      </c>
      <c r="BB18">
        <v>24.800000000000001</v>
      </c>
      <c r="BC18">
        <v>4.2999999999999998</v>
      </c>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row>
    <row r="19">
      <c r="A19" t="s">
        <v>399</v>
      </c>
      <c r="B19">
        <v>2010</v>
      </c>
      <c r="C19" t="s">
        <v>402</v>
      </c>
      <c r="D19">
        <v>42</v>
      </c>
      <c r="E19" t="s">
        <v>56</v>
      </c>
      <c r="F19" t="s">
        <v>48</v>
      </c>
      <c r="G19" t="s">
        <v>416</v>
      </c>
      <c r="H19">
        <v>60.700000000000003</v>
      </c>
      <c r="I19">
        <v>68.200000000000003</v>
      </c>
      <c r="J19">
        <v>85.799999999999997</v>
      </c>
      <c r="K19">
        <v>97</v>
      </c>
      <c r="L19">
        <v>99.400000000000006</v>
      </c>
      <c r="M19">
        <v>90</v>
      </c>
      <c r="N19">
        <v>96</v>
      </c>
      <c r="O19">
        <v>98.5</v>
      </c>
      <c r="P19">
        <v>98.900000000000006</v>
      </c>
      <c r="Q19">
        <v>99.900000000000006</v>
      </c>
      <c r="R19">
        <v>59.899999999999999</v>
      </c>
      <c r="S19">
        <v>62.799999999999997</v>
      </c>
      <c r="T19">
        <v>70</v>
      </c>
      <c r="U19">
        <v>88.900000000000006</v>
      </c>
      <c r="V19">
        <v>98.400000000000006</v>
      </c>
      <c r="W19" t="s">
        <v>147</v>
      </c>
      <c r="X19" t="s">
        <v>148</v>
      </c>
      <c r="Y19" t="s">
        <v>149</v>
      </c>
      <c r="Z19" t="s">
        <v>150</v>
      </c>
      <c r="AA19" t="s">
        <v>151</v>
      </c>
      <c r="AB19" t="s">
        <v>152</v>
      </c>
      <c r="AC19" t="s">
        <v>153</v>
      </c>
      <c r="AD19" t="s">
        <v>154</v>
      </c>
      <c r="AE19" t="s">
        <v>155</v>
      </c>
      <c r="AF19" t="s">
        <v>156</v>
      </c>
      <c r="AG19" t="s">
        <v>157</v>
      </c>
      <c r="AH19" t="s">
        <v>158</v>
      </c>
      <c r="AI19" t="s">
        <v>159</v>
      </c>
      <c r="AJ19" t="s">
        <v>160</v>
      </c>
      <c r="AK19" t="s">
        <v>161</v>
      </c>
      <c r="AL19" t="s">
        <v>195</v>
      </c>
      <c r="AM19" t="s">
        <v>195</v>
      </c>
      <c r="AN19" t="s">
        <v>195</v>
      </c>
      <c r="AO19">
        <v>76.099999999999994</v>
      </c>
      <c r="AP19">
        <v>79</v>
      </c>
      <c r="AQ19">
        <v>97.799999999999997</v>
      </c>
      <c r="AR19">
        <v>81</v>
      </c>
      <c r="AS19">
        <v>99.099999999999994</v>
      </c>
      <c r="AT19">
        <v>61</v>
      </c>
      <c r="AU19">
        <v>71.400000000000006</v>
      </c>
      <c r="AV19">
        <v>95</v>
      </c>
      <c r="AW19">
        <v>83.099999999999994</v>
      </c>
      <c r="AX19">
        <v>87.799999999999997</v>
      </c>
      <c r="AY19">
        <v>91.799999999999997</v>
      </c>
      <c r="AZ19">
        <v>59.600000000000001</v>
      </c>
      <c r="BA19">
        <v>73.400000000000006</v>
      </c>
      <c r="BB19">
        <v>75.200000000000003</v>
      </c>
      <c r="BC19">
        <v>95.700000000000003</v>
      </c>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row>
    <row r="20">
      <c r="A20" t="s">
        <v>399</v>
      </c>
      <c r="B20">
        <v>2010</v>
      </c>
      <c r="C20" t="s">
        <v>402</v>
      </c>
      <c r="D20">
        <v>58</v>
      </c>
      <c r="E20" t="s">
        <v>163</v>
      </c>
      <c r="F20" t="s">
        <v>164</v>
      </c>
      <c r="G20" t="s">
        <v>195</v>
      </c>
      <c r="H20">
        <v>0.26026629662501399</v>
      </c>
      <c r="I20">
        <v>0.5149228262481691</v>
      </c>
      <c r="J20">
        <v>3.0328557036100592</v>
      </c>
      <c r="K20">
        <v>9.7280756561337132</v>
      </c>
      <c r="L20">
        <v>33.332185083992833</v>
      </c>
      <c r="M20">
        <v>4.0203343412942694</v>
      </c>
      <c r="N20">
        <v>6.3054096037391911</v>
      </c>
      <c r="O20">
        <v>10.094283770169181</v>
      </c>
      <c r="P20">
        <v>22.579860098728599</v>
      </c>
      <c r="Q20">
        <v>59.361184098267003</v>
      </c>
      <c r="R20">
        <v>0.0332553766125828</v>
      </c>
      <c r="S20">
        <v>0.28770001660100919</v>
      </c>
      <c r="T20">
        <v>0.36557032095694197</v>
      </c>
      <c r="U20">
        <v>3.9564573745585059</v>
      </c>
      <c r="V20">
        <v>16.59729383048402</v>
      </c>
      <c r="W20" t="s">
        <v>147</v>
      </c>
      <c r="X20" t="s">
        <v>148</v>
      </c>
      <c r="Y20" t="s">
        <v>149</v>
      </c>
      <c r="Z20" t="s">
        <v>150</v>
      </c>
      <c r="AA20" t="s">
        <v>151</v>
      </c>
      <c r="AB20" t="s">
        <v>152</v>
      </c>
      <c r="AC20" t="s">
        <v>153</v>
      </c>
      <c r="AD20" t="s">
        <v>154</v>
      </c>
      <c r="AE20" t="s">
        <v>155</v>
      </c>
      <c r="AF20" t="s">
        <v>156</v>
      </c>
      <c r="AG20" t="s">
        <v>157</v>
      </c>
      <c r="AH20" t="s">
        <v>158</v>
      </c>
      <c r="AI20" t="s">
        <v>159</v>
      </c>
      <c r="AJ20" t="s">
        <v>160</v>
      </c>
      <c r="AK20" t="s">
        <v>161</v>
      </c>
      <c r="AL20" t="s">
        <v>195</v>
      </c>
      <c r="AM20" t="s">
        <v>195</v>
      </c>
      <c r="AN20" t="s">
        <v>195</v>
      </c>
      <c r="AO20">
        <v>1.827251897700833</v>
      </c>
      <c r="AP20">
        <v>0.99795352451010877</v>
      </c>
      <c r="AQ20">
        <v>16.96738993446743</v>
      </c>
      <c r="AR20">
        <v>1.5203010536088031</v>
      </c>
      <c r="AS20">
        <v>29.030553256531331</v>
      </c>
      <c r="AT20">
        <v>0.97820370233125264</v>
      </c>
      <c r="AU20">
        <v>2.3825079776529479</v>
      </c>
      <c r="AV20">
        <v>14.47833457370173</v>
      </c>
      <c r="AW20">
        <v>3.0514904560733949</v>
      </c>
      <c r="AX20">
        <v>9.0733052226413005</v>
      </c>
      <c r="AY20">
        <v>11.32092577914719</v>
      </c>
      <c r="AZ20">
        <v>0.35024967071423913</v>
      </c>
      <c r="BA20">
        <v>0</v>
      </c>
      <c r="BB20">
        <v>2.419085690840646</v>
      </c>
      <c r="BC20">
        <v>8.2167426675996396</v>
      </c>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c r="A21" t="s">
        <v>399</v>
      </c>
      <c r="B21">
        <v>2010</v>
      </c>
      <c r="C21" t="s">
        <v>402</v>
      </c>
      <c r="D21">
        <v>59</v>
      </c>
      <c r="E21" t="s">
        <v>163</v>
      </c>
      <c r="F21" t="s">
        <v>165</v>
      </c>
      <c r="G21" t="s">
        <v>195</v>
      </c>
      <c r="H21">
        <v>0.2618094203399588</v>
      </c>
      <c r="I21">
        <v>2.5699125673572478</v>
      </c>
      <c r="J21">
        <v>17.164891386972659</v>
      </c>
      <c r="K21">
        <v>43.203884659281918</v>
      </c>
      <c r="L21">
        <v>54.825832290625421</v>
      </c>
      <c r="M21">
        <v>18.041964174266599</v>
      </c>
      <c r="N21">
        <v>33.742008205622241</v>
      </c>
      <c r="O21">
        <v>47.408004083803228</v>
      </c>
      <c r="P21">
        <v>59.749000355923762</v>
      </c>
      <c r="Q21">
        <v>36.020595581836197</v>
      </c>
      <c r="R21">
        <v>0.093647890658352495</v>
      </c>
      <c r="S21">
        <v>0.94891665669988479</v>
      </c>
      <c r="T21">
        <v>2.286051965661525</v>
      </c>
      <c r="U21">
        <v>20.657294336255038</v>
      </c>
      <c r="V21">
        <v>58.489015443717577</v>
      </c>
      <c r="W21" t="s">
        <v>147</v>
      </c>
      <c r="X21" t="s">
        <v>148</v>
      </c>
      <c r="Y21" t="s">
        <v>149</v>
      </c>
      <c r="Z21" t="s">
        <v>150</v>
      </c>
      <c r="AA21" t="s">
        <v>151</v>
      </c>
      <c r="AB21" t="s">
        <v>152</v>
      </c>
      <c r="AC21" t="s">
        <v>153</v>
      </c>
      <c r="AD21" t="s">
        <v>154</v>
      </c>
      <c r="AE21" t="s">
        <v>155</v>
      </c>
      <c r="AF21" t="s">
        <v>156</v>
      </c>
      <c r="AG21" t="s">
        <v>157</v>
      </c>
      <c r="AH21" t="s">
        <v>158</v>
      </c>
      <c r="AI21" t="s">
        <v>159</v>
      </c>
      <c r="AJ21" t="s">
        <v>160</v>
      </c>
      <c r="AK21" t="s">
        <v>161</v>
      </c>
      <c r="AL21" t="s">
        <v>195</v>
      </c>
      <c r="AM21" t="s">
        <v>195</v>
      </c>
      <c r="AN21" t="s">
        <v>195</v>
      </c>
      <c r="AO21">
        <v>10.34148456978641</v>
      </c>
      <c r="AP21">
        <v>12.213535427320981</v>
      </c>
      <c r="AQ21">
        <v>50.020664660919877</v>
      </c>
      <c r="AR21">
        <v>27.148440210522018</v>
      </c>
      <c r="AS21">
        <v>40.374653028308693</v>
      </c>
      <c r="AT21">
        <v>2.4057317013703479</v>
      </c>
      <c r="AU21">
        <v>4.2887013354296819</v>
      </c>
      <c r="AV21">
        <v>66.850249129515632</v>
      </c>
      <c r="AW21">
        <v>4.2731213386568578</v>
      </c>
      <c r="AX21">
        <v>56.153500846861007</v>
      </c>
      <c r="AY21">
        <v>23.543108433567092</v>
      </c>
      <c r="AZ21">
        <v>8.0393145387105047</v>
      </c>
      <c r="BA21">
        <v>0.1591444820920252</v>
      </c>
      <c r="BB21">
        <v>2.3254816918521142</v>
      </c>
      <c r="BC21">
        <v>22.217230687276171</v>
      </c>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row>
    <row r="22">
      <c r="A22" t="s">
        <v>399</v>
      </c>
      <c r="B22">
        <v>2010</v>
      </c>
      <c r="C22" t="s">
        <v>402</v>
      </c>
      <c r="D22">
        <v>60</v>
      </c>
      <c r="E22" t="s">
        <v>163</v>
      </c>
      <c r="F22" t="s">
        <v>166</v>
      </c>
      <c r="G22" t="s">
        <v>195</v>
      </c>
      <c r="H22">
        <v>0.75570855301551965</v>
      </c>
      <c r="I22">
        <v>2.5236680715827959</v>
      </c>
      <c r="J22">
        <v>6.279360811606935</v>
      </c>
      <c r="K22">
        <v>2.8815551220683431</v>
      </c>
      <c r="L22">
        <v>0.77348167809124169</v>
      </c>
      <c r="M22">
        <v>5.5703325644137367</v>
      </c>
      <c r="N22">
        <v>2.179987041033383</v>
      </c>
      <c r="O22">
        <v>1.495324749075313</v>
      </c>
      <c r="P22">
        <v>0.77280102731652012</v>
      </c>
      <c r="Q22">
        <v>0.0093861582999994007</v>
      </c>
      <c r="R22">
        <v>0.41655803149009091</v>
      </c>
      <c r="S22">
        <v>1.062998644781185</v>
      </c>
      <c r="T22">
        <v>3.0968312916020011</v>
      </c>
      <c r="U22">
        <v>8.1181022014586119</v>
      </c>
      <c r="V22">
        <v>1.99179405171129</v>
      </c>
      <c r="W22" t="s">
        <v>147</v>
      </c>
      <c r="X22" t="s">
        <v>148</v>
      </c>
      <c r="Y22" t="s">
        <v>149</v>
      </c>
      <c r="Z22" t="s">
        <v>150</v>
      </c>
      <c r="AA22" t="s">
        <v>151</v>
      </c>
      <c r="AB22" t="s">
        <v>152</v>
      </c>
      <c r="AC22" t="s">
        <v>153</v>
      </c>
      <c r="AD22" t="s">
        <v>154</v>
      </c>
      <c r="AE22" t="s">
        <v>155</v>
      </c>
      <c r="AF22" t="s">
        <v>156</v>
      </c>
      <c r="AG22" t="s">
        <v>157</v>
      </c>
      <c r="AH22" t="s">
        <v>158</v>
      </c>
      <c r="AI22" t="s">
        <v>159</v>
      </c>
      <c r="AJ22" t="s">
        <v>160</v>
      </c>
      <c r="AK22" t="s">
        <v>161</v>
      </c>
      <c r="AL22" t="s">
        <v>195</v>
      </c>
      <c r="AM22" t="s">
        <v>195</v>
      </c>
      <c r="AN22" t="s">
        <v>195</v>
      </c>
      <c r="AO22">
        <v>0.79834480327949475</v>
      </c>
      <c r="AP22">
        <v>1.1140942770205871</v>
      </c>
      <c r="AQ22">
        <v>9.6943793443772801</v>
      </c>
      <c r="AR22">
        <v>2.1802032580764692</v>
      </c>
      <c r="AS22">
        <v>0.74011758166817898</v>
      </c>
      <c r="AT22">
        <v>1.294464810221601</v>
      </c>
      <c r="AU22">
        <v>0.59164184670897557</v>
      </c>
      <c r="AV22">
        <v>3.0600197042216091</v>
      </c>
      <c r="AW22">
        <v>4.0205709836559764</v>
      </c>
      <c r="AX22">
        <v>0.20731226135877889</v>
      </c>
      <c r="AY22">
        <v>7.580692849121716</v>
      </c>
      <c r="AZ22">
        <v>0.64274141433091825</v>
      </c>
      <c r="BA22">
        <v>0.36129105377874721</v>
      </c>
      <c r="BB22">
        <v>3.4372703903525039</v>
      </c>
      <c r="BC22">
        <v>0.089832404956857501</v>
      </c>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row>
    <row r="23">
      <c r="A23" t="s">
        <v>399</v>
      </c>
      <c r="B23">
        <v>2010</v>
      </c>
      <c r="C23" t="s">
        <v>402</v>
      </c>
      <c r="D23">
        <v>61</v>
      </c>
      <c r="E23" t="s">
        <v>163</v>
      </c>
      <c r="F23" t="s">
        <v>167</v>
      </c>
      <c r="G23" t="s">
        <v>195</v>
      </c>
      <c r="H23">
        <v>55.198524417064753</v>
      </c>
      <c r="I23">
        <v>33.249152386975439</v>
      </c>
      <c r="J23">
        <v>15.90594009451098</v>
      </c>
      <c r="K23">
        <v>5.9618248588387468</v>
      </c>
      <c r="L23">
        <v>1.1713103010447781</v>
      </c>
      <c r="M23">
        <v>11.714780400598791</v>
      </c>
      <c r="N23">
        <v>6.7600248532063114</v>
      </c>
      <c r="O23">
        <v>3.3376733877592661</v>
      </c>
      <c r="P23">
        <v>1.139864129126628</v>
      </c>
      <c r="Q23">
        <v>0.072989910848186998</v>
      </c>
      <c r="R23">
        <v>59.246518494866507</v>
      </c>
      <c r="S23">
        <v>43.652180156070337</v>
      </c>
      <c r="T23">
        <v>30.436326109535699</v>
      </c>
      <c r="U23">
        <v>15.05048801992689</v>
      </c>
      <c r="V23">
        <v>3.9870659777313411</v>
      </c>
      <c r="W23" t="s">
        <v>147</v>
      </c>
      <c r="X23" t="s">
        <v>148</v>
      </c>
      <c r="Y23" t="s">
        <v>149</v>
      </c>
      <c r="Z23" t="s">
        <v>150</v>
      </c>
      <c r="AA23" t="s">
        <v>151</v>
      </c>
      <c r="AB23" t="s">
        <v>152</v>
      </c>
      <c r="AC23" t="s">
        <v>153</v>
      </c>
      <c r="AD23" t="s">
        <v>154</v>
      </c>
      <c r="AE23" t="s">
        <v>155</v>
      </c>
      <c r="AF23" t="s">
        <v>156</v>
      </c>
      <c r="AG23" t="s">
        <v>157</v>
      </c>
      <c r="AH23" t="s">
        <v>158</v>
      </c>
      <c r="AI23" t="s">
        <v>159</v>
      </c>
      <c r="AJ23" t="s">
        <v>160</v>
      </c>
      <c r="AK23" t="s">
        <v>161</v>
      </c>
      <c r="AL23" t="s">
        <v>195</v>
      </c>
      <c r="AM23" t="s">
        <v>195</v>
      </c>
      <c r="AN23" t="s">
        <v>195</v>
      </c>
      <c r="AO23">
        <v>26.45494834137823</v>
      </c>
      <c r="AP23">
        <v>12.97360675909731</v>
      </c>
      <c r="AQ23">
        <v>1.469350132556589</v>
      </c>
      <c r="AR23">
        <v>12.43491999912569</v>
      </c>
      <c r="AS23">
        <v>2.534500816101684</v>
      </c>
      <c r="AT23">
        <v>51.818390951114147</v>
      </c>
      <c r="AU23">
        <v>37.315705448840049</v>
      </c>
      <c r="AV23">
        <v>5.1397681526859156</v>
      </c>
      <c r="AW23">
        <v>4.2507405096386828</v>
      </c>
      <c r="AX23">
        <v>8.0479191426931482</v>
      </c>
      <c r="AY23">
        <v>17.92463269719358</v>
      </c>
      <c r="AZ23">
        <v>58.259913023531787</v>
      </c>
      <c r="BA23">
        <v>47.88422316630335</v>
      </c>
      <c r="BB23">
        <v>33.564612833611513</v>
      </c>
      <c r="BC23">
        <v>7.4645069476156749</v>
      </c>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row>
    <row r="24">
      <c r="A24" t="s">
        <v>399</v>
      </c>
      <c r="B24">
        <v>2010</v>
      </c>
      <c r="C24" t="s">
        <v>402</v>
      </c>
      <c r="D24">
        <v>62</v>
      </c>
      <c r="E24" t="s">
        <v>163</v>
      </c>
      <c r="F24" t="s">
        <v>168</v>
      </c>
      <c r="G24" t="s">
        <v>195</v>
      </c>
      <c r="H24">
        <v>1.986556104988225</v>
      </c>
      <c r="I24">
        <v>3.462123906145405</v>
      </c>
      <c r="J24">
        <v>2.1340472356711881</v>
      </c>
      <c r="K24">
        <v>0.69712390228118071</v>
      </c>
      <c r="L24">
        <v>0.21711833757286639</v>
      </c>
      <c r="M24">
        <v>0.96254333852940532</v>
      </c>
      <c r="N24">
        <v>0.83084478439805431</v>
      </c>
      <c r="O24">
        <v>0.19730667601165289</v>
      </c>
      <c r="P24">
        <v>0</v>
      </c>
      <c r="Q24">
        <v>0</v>
      </c>
      <c r="R24">
        <v>1.698014294460755</v>
      </c>
      <c r="S24">
        <v>3.1809696393013489</v>
      </c>
      <c r="T24">
        <v>4.0304985789875856</v>
      </c>
      <c r="U24">
        <v>1.8088654814145539</v>
      </c>
      <c r="V24">
        <v>0.78296477222903949</v>
      </c>
      <c r="W24" t="s">
        <v>147</v>
      </c>
      <c r="X24" t="s">
        <v>148</v>
      </c>
      <c r="Y24" t="s">
        <v>149</v>
      </c>
      <c r="Z24" t="s">
        <v>150</v>
      </c>
      <c r="AA24" t="s">
        <v>151</v>
      </c>
      <c r="AB24" t="s">
        <v>152</v>
      </c>
      <c r="AC24" t="s">
        <v>153</v>
      </c>
      <c r="AD24" t="s">
        <v>154</v>
      </c>
      <c r="AE24" t="s">
        <v>155</v>
      </c>
      <c r="AF24" t="s">
        <v>156</v>
      </c>
      <c r="AG24" t="s">
        <v>157</v>
      </c>
      <c r="AH24" t="s">
        <v>158</v>
      </c>
      <c r="AI24" t="s">
        <v>159</v>
      </c>
      <c r="AJ24" t="s">
        <v>160</v>
      </c>
      <c r="AK24" t="s">
        <v>161</v>
      </c>
      <c r="AL24" t="s">
        <v>195</v>
      </c>
      <c r="AM24" t="s">
        <v>195</v>
      </c>
      <c r="AN24" t="s">
        <v>195</v>
      </c>
      <c r="AO24">
        <v>0</v>
      </c>
      <c r="AP24">
        <v>0.17458310575627509</v>
      </c>
      <c r="AQ24">
        <v>0.24168170974448541</v>
      </c>
      <c r="AR24">
        <v>3.8612870557824901</v>
      </c>
      <c r="AS24">
        <v>0</v>
      </c>
      <c r="AT24">
        <v>2.8189942617191379</v>
      </c>
      <c r="AU24">
        <v>4.367161748629087</v>
      </c>
      <c r="AV24">
        <v>0.2843403426186123</v>
      </c>
      <c r="AW24">
        <v>11.678618544384699</v>
      </c>
      <c r="AX24">
        <v>3.9874996405551761</v>
      </c>
      <c r="AY24">
        <v>0</v>
      </c>
      <c r="AZ24">
        <v>1.884210636253038</v>
      </c>
      <c r="BA24">
        <v>0.30579929302733971</v>
      </c>
      <c r="BB24">
        <v>2.2439184587402772</v>
      </c>
      <c r="BC24">
        <v>0</v>
      </c>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row>
    <row r="25">
      <c r="A25" t="s">
        <v>399</v>
      </c>
      <c r="B25">
        <v>2010</v>
      </c>
      <c r="C25" t="s">
        <v>402</v>
      </c>
      <c r="D25">
        <v>63</v>
      </c>
      <c r="E25" t="s">
        <v>163</v>
      </c>
      <c r="F25" t="s">
        <v>169</v>
      </c>
      <c r="G25" t="s">
        <v>195</v>
      </c>
      <c r="H25">
        <v>19.49861899260555</v>
      </c>
      <c r="I25">
        <v>14.79527384422925</v>
      </c>
      <c r="J25">
        <v>4.0180905181061446</v>
      </c>
      <c r="K25">
        <v>0.68391145718302426</v>
      </c>
      <c r="L25">
        <v>0.14402012555533941</v>
      </c>
      <c r="M25">
        <v>2.616955020461917</v>
      </c>
      <c r="N25">
        <v>0.28678489609256469</v>
      </c>
      <c r="O25">
        <v>0.17710984973829341</v>
      </c>
      <c r="P25">
        <v>0.13964290731003531</v>
      </c>
      <c r="Q25">
        <v>0</v>
      </c>
      <c r="R25">
        <v>18.192561757116621</v>
      </c>
      <c r="S25">
        <v>19.948057942797561</v>
      </c>
      <c r="T25">
        <v>13.427782825222691</v>
      </c>
      <c r="U25">
        <v>3.5849594666902891</v>
      </c>
      <c r="V25">
        <v>0.57690308220167352</v>
      </c>
      <c r="W25" t="s">
        <v>147</v>
      </c>
      <c r="X25" t="s">
        <v>148</v>
      </c>
      <c r="Y25" t="s">
        <v>149</v>
      </c>
      <c r="Z25" t="s">
        <v>150</v>
      </c>
      <c r="AA25" t="s">
        <v>151</v>
      </c>
      <c r="AB25" t="s">
        <v>152</v>
      </c>
      <c r="AC25" t="s">
        <v>153</v>
      </c>
      <c r="AD25" t="s">
        <v>154</v>
      </c>
      <c r="AE25" t="s">
        <v>155</v>
      </c>
      <c r="AF25" t="s">
        <v>156</v>
      </c>
      <c r="AG25" t="s">
        <v>157</v>
      </c>
      <c r="AH25" t="s">
        <v>158</v>
      </c>
      <c r="AI25" t="s">
        <v>159</v>
      </c>
      <c r="AJ25" t="s">
        <v>160</v>
      </c>
      <c r="AK25" t="s">
        <v>161</v>
      </c>
      <c r="AL25" t="s">
        <v>195</v>
      </c>
      <c r="AM25" t="s">
        <v>195</v>
      </c>
      <c r="AN25" t="s">
        <v>195</v>
      </c>
      <c r="AO25">
        <v>4.8079507440031124</v>
      </c>
      <c r="AP25">
        <v>7.5067902027713203</v>
      </c>
      <c r="AQ25">
        <v>0.1334681560733951</v>
      </c>
      <c r="AR25">
        <v>2.030670800308723</v>
      </c>
      <c r="AS25">
        <v>0.22936992753099991</v>
      </c>
      <c r="AT25">
        <v>15.680594002378511</v>
      </c>
      <c r="AU25">
        <v>11.9977141760025</v>
      </c>
      <c r="AV25">
        <v>0.6226361143863387</v>
      </c>
      <c r="AW25">
        <v>9.1925140571130193</v>
      </c>
      <c r="AX25">
        <v>6.8870673425510631</v>
      </c>
      <c r="AY25">
        <v>0</v>
      </c>
      <c r="AZ25">
        <v>16.467528970983139</v>
      </c>
      <c r="BA25">
        <v>15.263109127797801</v>
      </c>
      <c r="BB25">
        <v>39.276435510330671</v>
      </c>
      <c r="BC25">
        <v>0.75882022032930674</v>
      </c>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row>
    <row r="26">
      <c r="A26" t="s">
        <v>399</v>
      </c>
      <c r="B26">
        <v>2010</v>
      </c>
      <c r="C26" t="s">
        <v>402</v>
      </c>
      <c r="D26">
        <v>64</v>
      </c>
      <c r="E26" t="s">
        <v>163</v>
      </c>
      <c r="F26" t="s">
        <v>170</v>
      </c>
      <c r="G26" t="s">
        <v>195</v>
      </c>
      <c r="H26">
        <v>0.30049888014443671</v>
      </c>
      <c r="I26">
        <v>0.014806683222151999</v>
      </c>
      <c r="J26">
        <v>0.019071004599395699</v>
      </c>
      <c r="K26">
        <v>0</v>
      </c>
      <c r="L26">
        <v>0.0192064671022768</v>
      </c>
      <c r="M26">
        <v>0</v>
      </c>
      <c r="N26">
        <v>0</v>
      </c>
      <c r="O26">
        <v>0</v>
      </c>
      <c r="P26">
        <v>0.060770669735692603</v>
      </c>
      <c r="Q26">
        <v>0</v>
      </c>
      <c r="R26">
        <v>0.223522112908768</v>
      </c>
      <c r="S26">
        <v>0.23735255042717729</v>
      </c>
      <c r="T26">
        <v>0.0278852149570845</v>
      </c>
      <c r="U26">
        <v>0</v>
      </c>
      <c r="V26">
        <v>0</v>
      </c>
      <c r="W26" t="s">
        <v>147</v>
      </c>
      <c r="X26" t="s">
        <v>148</v>
      </c>
      <c r="Y26" t="s">
        <v>149</v>
      </c>
      <c r="Z26" t="s">
        <v>150</v>
      </c>
      <c r="AA26" t="s">
        <v>151</v>
      </c>
      <c r="AB26" t="s">
        <v>152</v>
      </c>
      <c r="AC26" t="s">
        <v>153</v>
      </c>
      <c r="AD26" t="s">
        <v>154</v>
      </c>
      <c r="AE26" t="s">
        <v>155</v>
      </c>
      <c r="AF26" t="s">
        <v>156</v>
      </c>
      <c r="AG26" t="s">
        <v>157</v>
      </c>
      <c r="AH26" t="s">
        <v>158</v>
      </c>
      <c r="AI26" t="s">
        <v>159</v>
      </c>
      <c r="AJ26" t="s">
        <v>160</v>
      </c>
      <c r="AK26" t="s">
        <v>161</v>
      </c>
      <c r="AL26" t="s">
        <v>195</v>
      </c>
      <c r="AM26" t="s">
        <v>195</v>
      </c>
      <c r="AN26" t="s">
        <v>195</v>
      </c>
      <c r="AO26">
        <v>0</v>
      </c>
      <c r="AP26">
        <v>0</v>
      </c>
      <c r="AQ26">
        <v>0</v>
      </c>
      <c r="AR26">
        <v>0</v>
      </c>
      <c r="AS26">
        <v>0</v>
      </c>
      <c r="AT26">
        <v>0.18418486752090951</v>
      </c>
      <c r="AU26">
        <v>0.14810539642717899</v>
      </c>
      <c r="AV26">
        <v>0</v>
      </c>
      <c r="AW26">
        <v>0</v>
      </c>
      <c r="AX26">
        <v>0.080056609017024105</v>
      </c>
      <c r="AY26">
        <v>0</v>
      </c>
      <c r="AZ26">
        <v>0.15575120565995679</v>
      </c>
      <c r="BA26">
        <v>0</v>
      </c>
      <c r="BB26">
        <v>0.51916949489728725</v>
      </c>
      <c r="BC26">
        <v>0</v>
      </c>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row>
    <row r="27">
      <c r="A27" t="s">
        <v>399</v>
      </c>
      <c r="B27">
        <v>2010</v>
      </c>
      <c r="C27" t="s">
        <v>402</v>
      </c>
      <c r="D27">
        <v>65</v>
      </c>
      <c r="E27" t="s">
        <v>163</v>
      </c>
      <c r="F27" t="s">
        <v>171</v>
      </c>
      <c r="G27" t="s">
        <v>195</v>
      </c>
      <c r="H27">
        <v>1.685705981781999</v>
      </c>
      <c r="I27">
        <v>1.4029890999371399</v>
      </c>
      <c r="J27">
        <v>0.66364615424125606</v>
      </c>
      <c r="K27">
        <v>0.0066286527074435999</v>
      </c>
      <c r="L27">
        <v>0</v>
      </c>
      <c r="M27">
        <v>0.039245804470180098</v>
      </c>
      <c r="N27">
        <v>0</v>
      </c>
      <c r="O27">
        <v>0.020946728386155598</v>
      </c>
      <c r="P27">
        <v>0</v>
      </c>
      <c r="Q27">
        <v>0</v>
      </c>
      <c r="R27">
        <v>1.5001015654562611</v>
      </c>
      <c r="S27">
        <v>1.9404975357681591</v>
      </c>
      <c r="T27">
        <v>1.6106631698317599</v>
      </c>
      <c r="U27">
        <v>0.41577798895206242</v>
      </c>
      <c r="V27">
        <v>0</v>
      </c>
      <c r="W27" t="s">
        <v>147</v>
      </c>
      <c r="X27" t="s">
        <v>148</v>
      </c>
      <c r="Y27" t="s">
        <v>149</v>
      </c>
      <c r="Z27" t="s">
        <v>150</v>
      </c>
      <c r="AA27" t="s">
        <v>151</v>
      </c>
      <c r="AB27" t="s">
        <v>152</v>
      </c>
      <c r="AC27" t="s">
        <v>153</v>
      </c>
      <c r="AD27" t="s">
        <v>154</v>
      </c>
      <c r="AE27" t="s">
        <v>155</v>
      </c>
      <c r="AF27" t="s">
        <v>156</v>
      </c>
      <c r="AG27" t="s">
        <v>157</v>
      </c>
      <c r="AH27" t="s">
        <v>158</v>
      </c>
      <c r="AI27" t="s">
        <v>159</v>
      </c>
      <c r="AJ27" t="s">
        <v>160</v>
      </c>
      <c r="AK27" t="s">
        <v>161</v>
      </c>
      <c r="AL27" t="s">
        <v>195</v>
      </c>
      <c r="AM27" t="s">
        <v>195</v>
      </c>
      <c r="AN27" t="s">
        <v>195</v>
      </c>
      <c r="AO27">
        <v>3.1651309618732921</v>
      </c>
      <c r="AP27">
        <v>0</v>
      </c>
      <c r="AQ27">
        <v>0</v>
      </c>
      <c r="AR27">
        <v>0.13969342951979569</v>
      </c>
      <c r="AS27">
        <v>0</v>
      </c>
      <c r="AT27">
        <v>3.2972845212307802</v>
      </c>
      <c r="AU27">
        <v>0.20091244659065149</v>
      </c>
      <c r="AV27">
        <v>0</v>
      </c>
      <c r="AW27">
        <v>1.233123305160029</v>
      </c>
      <c r="AX27">
        <v>0.47460537154264992</v>
      </c>
      <c r="AY27">
        <v>2.2690603391682549</v>
      </c>
      <c r="AZ27">
        <v>0.35673686823656009</v>
      </c>
      <c r="BA27">
        <v>0.56840194506306374</v>
      </c>
      <c r="BB27">
        <v>4.4240275573891648</v>
      </c>
      <c r="BC27">
        <v>0</v>
      </c>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row>
    <row r="28">
      <c r="A28" t="s">
        <v>399</v>
      </c>
      <c r="B28">
        <v>2010</v>
      </c>
      <c r="C28" t="s">
        <v>402</v>
      </c>
      <c r="D28">
        <v>66</v>
      </c>
      <c r="E28" t="s">
        <v>163</v>
      </c>
      <c r="F28" t="s">
        <v>172</v>
      </c>
      <c r="G28" t="s">
        <v>195</v>
      </c>
      <c r="H28">
        <v>0.80823751420186241</v>
      </c>
      <c r="I28">
        <v>2.082038706835966</v>
      </c>
      <c r="J28">
        <v>0.68281905385725739</v>
      </c>
      <c r="K28">
        <v>0.2270070039678308</v>
      </c>
      <c r="L28">
        <v>0.052186200900284703</v>
      </c>
      <c r="M28">
        <v>0.51234606798445492</v>
      </c>
      <c r="N28">
        <v>0.13169776034246841</v>
      </c>
      <c r="O28">
        <v>0</v>
      </c>
      <c r="P28">
        <v>0.065667519408887001</v>
      </c>
      <c r="Q28">
        <v>0.026651935865038699</v>
      </c>
      <c r="R28">
        <v>0.61019869801649018</v>
      </c>
      <c r="S28">
        <v>1.576865510651642</v>
      </c>
      <c r="T28">
        <v>2.1322116496891872</v>
      </c>
      <c r="U28">
        <v>0.80005419628115215</v>
      </c>
      <c r="V28">
        <v>0.17142225466957109</v>
      </c>
      <c r="W28" t="s">
        <v>147</v>
      </c>
      <c r="X28" t="s">
        <v>148</v>
      </c>
      <c r="Y28" t="s">
        <v>149</v>
      </c>
      <c r="Z28" t="s">
        <v>150</v>
      </c>
      <c r="AA28" t="s">
        <v>151</v>
      </c>
      <c r="AB28" t="s">
        <v>152</v>
      </c>
      <c r="AC28" t="s">
        <v>153</v>
      </c>
      <c r="AD28" t="s">
        <v>154</v>
      </c>
      <c r="AE28" t="s">
        <v>155</v>
      </c>
      <c r="AF28" t="s">
        <v>156</v>
      </c>
      <c r="AG28" t="s">
        <v>157</v>
      </c>
      <c r="AH28" t="s">
        <v>158</v>
      </c>
      <c r="AI28" t="s">
        <v>159</v>
      </c>
      <c r="AJ28" t="s">
        <v>160</v>
      </c>
      <c r="AK28" t="s">
        <v>161</v>
      </c>
      <c r="AL28" t="s">
        <v>195</v>
      </c>
      <c r="AM28" t="s">
        <v>195</v>
      </c>
      <c r="AN28" t="s">
        <v>195</v>
      </c>
      <c r="AO28">
        <v>0.51811645476938717</v>
      </c>
      <c r="AP28">
        <v>0.46985566017571823</v>
      </c>
      <c r="AQ28">
        <v>0.79753191177355864</v>
      </c>
      <c r="AR28">
        <v>0.88113648922788101</v>
      </c>
      <c r="AS28">
        <v>0</v>
      </c>
      <c r="AT28">
        <v>0.34574443609149141</v>
      </c>
      <c r="AU28">
        <v>3.9943819066007031</v>
      </c>
      <c r="AV28">
        <v>1.122094781259293</v>
      </c>
      <c r="AW28">
        <v>0.1156197454043489</v>
      </c>
      <c r="AX28">
        <v>0.41658019331357782</v>
      </c>
      <c r="AY28">
        <v>0.32012036550485262</v>
      </c>
      <c r="AZ28">
        <v>0.032645377848579897</v>
      </c>
      <c r="BA28">
        <v>0.99639842903481024</v>
      </c>
      <c r="BB28">
        <v>0</v>
      </c>
      <c r="BC28">
        <v>0.52320616909810769</v>
      </c>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row>
    <row r="29">
      <c r="A29" t="s">
        <v>399</v>
      </c>
      <c r="B29">
        <v>2010</v>
      </c>
      <c r="C29" t="s">
        <v>402</v>
      </c>
      <c r="D29">
        <v>67</v>
      </c>
      <c r="E29" t="s">
        <v>163</v>
      </c>
      <c r="F29" t="s">
        <v>173</v>
      </c>
      <c r="G29" t="s">
        <v>195</v>
      </c>
      <c r="H29">
        <v>4.9282296170829403</v>
      </c>
      <c r="I29">
        <v>7.866090097356329</v>
      </c>
      <c r="J29">
        <v>4.2641581447968351</v>
      </c>
      <c r="K29">
        <v>2.2809750338583679</v>
      </c>
      <c r="L29">
        <v>0.42613367014822012</v>
      </c>
      <c r="M29">
        <v>0.82176202328784753</v>
      </c>
      <c r="N29">
        <v>0.74564866719685963</v>
      </c>
      <c r="O29">
        <v>1.232271582232737</v>
      </c>
      <c r="P29">
        <v>1.0087918971662619</v>
      </c>
      <c r="Q29">
        <v>0.075093564268557705</v>
      </c>
      <c r="R29">
        <v>5.0034192590888624</v>
      </c>
      <c r="S29">
        <v>6.9554861285245781</v>
      </c>
      <c r="T29">
        <v>8.6637117248248749</v>
      </c>
      <c r="U29">
        <v>5.5974961358630866</v>
      </c>
      <c r="V29">
        <v>0.87980135846782415</v>
      </c>
      <c r="W29" t="s">
        <v>147</v>
      </c>
      <c r="X29" t="s">
        <v>148</v>
      </c>
      <c r="Y29" t="s">
        <v>149</v>
      </c>
      <c r="Z29" t="s">
        <v>150</v>
      </c>
      <c r="AA29" t="s">
        <v>151</v>
      </c>
      <c r="AB29" t="s">
        <v>152</v>
      </c>
      <c r="AC29" t="s">
        <v>153</v>
      </c>
      <c r="AD29" t="s">
        <v>154</v>
      </c>
      <c r="AE29" t="s">
        <v>155</v>
      </c>
      <c r="AF29" t="s">
        <v>156</v>
      </c>
      <c r="AG29" t="s">
        <v>157</v>
      </c>
      <c r="AH29" t="s">
        <v>158</v>
      </c>
      <c r="AI29" t="s">
        <v>159</v>
      </c>
      <c r="AJ29" t="s">
        <v>160</v>
      </c>
      <c r="AK29" t="s">
        <v>161</v>
      </c>
      <c r="AL29" t="s">
        <v>195</v>
      </c>
      <c r="AM29" t="s">
        <v>195</v>
      </c>
      <c r="AN29" t="s">
        <v>195</v>
      </c>
      <c r="AO29">
        <v>22.76349473801465</v>
      </c>
      <c r="AP29">
        <v>11.314767460149019</v>
      </c>
      <c r="AQ29">
        <v>1.5248886967903621</v>
      </c>
      <c r="AR29">
        <v>16.233214768734321</v>
      </c>
      <c r="AS29">
        <v>0</v>
      </c>
      <c r="AT29">
        <v>0</v>
      </c>
      <c r="AU29">
        <v>1.987158612423076</v>
      </c>
      <c r="AV29">
        <v>5.5228915476343818</v>
      </c>
      <c r="AW29">
        <v>0</v>
      </c>
      <c r="AX29">
        <v>4.6864271375107336</v>
      </c>
      <c r="AY29">
        <v>3.345644174198354</v>
      </c>
      <c r="AZ29">
        <v>0</v>
      </c>
      <c r="BA29">
        <v>7.1358379860646792</v>
      </c>
      <c r="BB29">
        <v>0</v>
      </c>
      <c r="BC29">
        <v>8.9047441057034362</v>
      </c>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row>
    <row r="30">
      <c r="A30" t="s">
        <v>399</v>
      </c>
      <c r="B30">
        <v>2010</v>
      </c>
      <c r="C30" t="s">
        <v>402</v>
      </c>
      <c r="D30">
        <v>68</v>
      </c>
      <c r="E30" t="s">
        <v>163</v>
      </c>
      <c r="F30" t="s">
        <v>174</v>
      </c>
      <c r="G30" t="s">
        <v>195</v>
      </c>
      <c r="H30">
        <v>9.6967664654918426</v>
      </c>
      <c r="I30">
        <v>21.677328359938951</v>
      </c>
      <c r="J30">
        <v>33.952505779084973</v>
      </c>
      <c r="K30">
        <v>29.444705432011691</v>
      </c>
      <c r="L30">
        <v>8.0866366206409044</v>
      </c>
      <c r="M30">
        <v>47.888914913370051</v>
      </c>
      <c r="N30">
        <v>42.021141445845437</v>
      </c>
      <c r="O30">
        <v>31.299587856003189</v>
      </c>
      <c r="P30">
        <v>12.9396422392728</v>
      </c>
      <c r="Q30">
        <v>4.2522120043626996</v>
      </c>
      <c r="R30">
        <v>8.8197038387652977</v>
      </c>
      <c r="S30">
        <v>12.936871034573089</v>
      </c>
      <c r="T30">
        <v>22.13109148482069</v>
      </c>
      <c r="U30">
        <v>28.509811205433468</v>
      </c>
      <c r="V30">
        <v>14.033828229452579</v>
      </c>
      <c r="W30" t="s">
        <v>147</v>
      </c>
      <c r="X30" t="s">
        <v>148</v>
      </c>
      <c r="Y30" t="s">
        <v>149</v>
      </c>
      <c r="Z30" t="s">
        <v>150</v>
      </c>
      <c r="AA30" t="s">
        <v>151</v>
      </c>
      <c r="AB30" t="s">
        <v>152</v>
      </c>
      <c r="AC30" t="s">
        <v>153</v>
      </c>
      <c r="AD30" t="s">
        <v>154</v>
      </c>
      <c r="AE30" t="s">
        <v>155</v>
      </c>
      <c r="AF30" t="s">
        <v>156</v>
      </c>
      <c r="AG30" t="s">
        <v>157</v>
      </c>
      <c r="AH30" t="s">
        <v>158</v>
      </c>
      <c r="AI30" t="s">
        <v>159</v>
      </c>
      <c r="AJ30" t="s">
        <v>160</v>
      </c>
      <c r="AK30" t="s">
        <v>161</v>
      </c>
      <c r="AL30" t="s">
        <v>195</v>
      </c>
      <c r="AM30" t="s">
        <v>195</v>
      </c>
      <c r="AN30" t="s">
        <v>195</v>
      </c>
      <c r="AO30">
        <v>14.05839178222246</v>
      </c>
      <c r="AP30">
        <v>33.303767473908231</v>
      </c>
      <c r="AQ30">
        <v>18.402879798106039</v>
      </c>
      <c r="AR30">
        <v>20.480654414405741</v>
      </c>
      <c r="AS30">
        <v>23.61672269416669</v>
      </c>
      <c r="AT30">
        <v>18.516183429792221</v>
      </c>
      <c r="AU30">
        <v>25.081434118036281</v>
      </c>
      <c r="AV30">
        <v>2.185201071405984</v>
      </c>
      <c r="AW30">
        <v>58.182543781554337</v>
      </c>
      <c r="AX30">
        <v>3.115264194323037</v>
      </c>
      <c r="AY30">
        <v>21.66838133546894</v>
      </c>
      <c r="AZ30">
        <v>13.31236459839479</v>
      </c>
      <c r="BA30">
        <v>23.148923018979669</v>
      </c>
      <c r="BB30">
        <v>9.9805191432149165</v>
      </c>
      <c r="BC30">
        <v>25.770006302353099</v>
      </c>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row>
    <row r="31">
      <c r="A31" t="s">
        <v>399</v>
      </c>
      <c r="B31">
        <v>2010</v>
      </c>
      <c r="C31" t="s">
        <v>402</v>
      </c>
      <c r="D31">
        <v>69</v>
      </c>
      <c r="E31" t="s">
        <v>163</v>
      </c>
      <c r="F31" t="s">
        <v>175</v>
      </c>
      <c r="G31" t="s">
        <v>195</v>
      </c>
      <c r="H31">
        <v>4.1782671101062574</v>
      </c>
      <c r="I31">
        <v>8.8704470418130246</v>
      </c>
      <c r="J31">
        <v>10.156813805707991</v>
      </c>
      <c r="K31">
        <v>3.497008406212188</v>
      </c>
      <c r="L31">
        <v>0.66131398674897512</v>
      </c>
      <c r="M31">
        <v>4.8064318636474699</v>
      </c>
      <c r="N31">
        <v>4.0448974125270292</v>
      </c>
      <c r="O31">
        <v>2.9254144216370062</v>
      </c>
      <c r="P31">
        <v>0.70023503217025218</v>
      </c>
      <c r="Q31">
        <v>0.18188674625240181</v>
      </c>
      <c r="R31">
        <v>3.6012244071152661</v>
      </c>
      <c r="S31">
        <v>6.9012994533558034</v>
      </c>
      <c r="T31">
        <v>11.178143395077679</v>
      </c>
      <c r="U31">
        <v>10.365657463430439</v>
      </c>
      <c r="V31">
        <v>2.1079710276577028</v>
      </c>
      <c r="W31" t="s">
        <v>147</v>
      </c>
      <c r="X31" t="s">
        <v>148</v>
      </c>
      <c r="Y31" t="s">
        <v>149</v>
      </c>
      <c r="Z31" t="s">
        <v>150</v>
      </c>
      <c r="AA31" t="s">
        <v>151</v>
      </c>
      <c r="AB31" t="s">
        <v>152</v>
      </c>
      <c r="AC31" t="s">
        <v>153</v>
      </c>
      <c r="AD31" t="s">
        <v>154</v>
      </c>
      <c r="AE31" t="s">
        <v>155</v>
      </c>
      <c r="AF31" t="s">
        <v>156</v>
      </c>
      <c r="AG31" t="s">
        <v>157</v>
      </c>
      <c r="AH31" t="s">
        <v>158</v>
      </c>
      <c r="AI31" t="s">
        <v>159</v>
      </c>
      <c r="AJ31" t="s">
        <v>160</v>
      </c>
      <c r="AK31" t="s">
        <v>161</v>
      </c>
      <c r="AL31" t="s">
        <v>195</v>
      </c>
      <c r="AM31" t="s">
        <v>195</v>
      </c>
      <c r="AN31" t="s">
        <v>195</v>
      </c>
      <c r="AO31">
        <v>13.8358962953457</v>
      </c>
      <c r="AP31">
        <v>19.497009261020381</v>
      </c>
      <c r="AQ31">
        <v>0.64860704248510359</v>
      </c>
      <c r="AR31">
        <v>12.704851883398771</v>
      </c>
      <c r="AS31">
        <v>1.7010825942014449</v>
      </c>
      <c r="AT31">
        <v>0.63311926672928709</v>
      </c>
      <c r="AU31">
        <v>5.6053931598061206</v>
      </c>
      <c r="AV31">
        <v>0.23455775622472749</v>
      </c>
      <c r="AW31">
        <v>3.6347061354872721</v>
      </c>
      <c r="AX31">
        <v>5.7226345259304896</v>
      </c>
      <c r="AY31">
        <v>10.818728882155421</v>
      </c>
      <c r="AZ31">
        <v>0.32593915656116218</v>
      </c>
      <c r="BA31">
        <v>4.118846302266773</v>
      </c>
      <c r="BB31">
        <v>1.5252768149368809</v>
      </c>
      <c r="BC31">
        <v>24.34899521893648</v>
      </c>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row>
    <row r="32">
      <c r="A32" t="s">
        <v>399</v>
      </c>
      <c r="B32">
        <v>2010</v>
      </c>
      <c r="C32" t="s">
        <v>402</v>
      </c>
      <c r="D32">
        <v>70</v>
      </c>
      <c r="E32" t="s">
        <v>163</v>
      </c>
      <c r="F32" t="s">
        <v>176</v>
      </c>
      <c r="G32" t="s">
        <v>195</v>
      </c>
      <c r="H32">
        <v>0.1233254757914095</v>
      </c>
      <c r="I32">
        <v>0.12557667285770119</v>
      </c>
      <c r="J32">
        <v>0.21024374560489709</v>
      </c>
      <c r="K32">
        <v>0.0076515997311435002</v>
      </c>
      <c r="L32">
        <v>0</v>
      </c>
      <c r="M32">
        <v>0</v>
      </c>
      <c r="N32">
        <v>0</v>
      </c>
      <c r="O32">
        <v>0</v>
      </c>
      <c r="P32">
        <v>0</v>
      </c>
      <c r="Q32">
        <v>0</v>
      </c>
      <c r="R32">
        <v>0.18053172499817591</v>
      </c>
      <c r="S32">
        <v>0.17505354238122489</v>
      </c>
      <c r="T32">
        <v>0.0083115476657931002</v>
      </c>
      <c r="U32">
        <v>0.31860075754630462</v>
      </c>
      <c r="V32">
        <v>0</v>
      </c>
      <c r="W32" t="s">
        <v>147</v>
      </c>
      <c r="X32" t="s">
        <v>148</v>
      </c>
      <c r="Y32" t="s">
        <v>149</v>
      </c>
      <c r="Z32" t="s">
        <v>150</v>
      </c>
      <c r="AA32" t="s">
        <v>151</v>
      </c>
      <c r="AB32" t="s">
        <v>152</v>
      </c>
      <c r="AC32" t="s">
        <v>153</v>
      </c>
      <c r="AD32" t="s">
        <v>154</v>
      </c>
      <c r="AE32" t="s">
        <v>155</v>
      </c>
      <c r="AF32" t="s">
        <v>156</v>
      </c>
      <c r="AG32" t="s">
        <v>157</v>
      </c>
      <c r="AH32" t="s">
        <v>158</v>
      </c>
      <c r="AI32" t="s">
        <v>159</v>
      </c>
      <c r="AJ32" t="s">
        <v>160</v>
      </c>
      <c r="AK32" t="s">
        <v>161</v>
      </c>
      <c r="AL32" t="s">
        <v>195</v>
      </c>
      <c r="AM32" t="s">
        <v>195</v>
      </c>
      <c r="AN32" t="s">
        <v>195</v>
      </c>
      <c r="AO32">
        <v>0</v>
      </c>
      <c r="AP32">
        <v>0</v>
      </c>
      <c r="AQ32">
        <v>0</v>
      </c>
      <c r="AR32">
        <v>0</v>
      </c>
      <c r="AS32">
        <v>0</v>
      </c>
      <c r="AT32">
        <v>0</v>
      </c>
      <c r="AU32">
        <v>0.84535174874193231</v>
      </c>
      <c r="AV32">
        <v>0.084075069475609596</v>
      </c>
      <c r="AW32">
        <v>0</v>
      </c>
      <c r="AX32">
        <v>0</v>
      </c>
      <c r="AY32">
        <v>0</v>
      </c>
      <c r="AZ32">
        <v>0</v>
      </c>
      <c r="BA32">
        <v>0</v>
      </c>
      <c r="BB32">
        <v>0</v>
      </c>
      <c r="BC32">
        <v>0.1049472051070731</v>
      </c>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row>
    <row r="33">
      <c r="A33" t="s">
        <v>399</v>
      </c>
      <c r="B33">
        <v>2010</v>
      </c>
      <c r="C33" t="s">
        <v>402</v>
      </c>
      <c r="D33">
        <v>71</v>
      </c>
      <c r="E33" t="s">
        <v>163</v>
      </c>
      <c r="F33" t="s">
        <v>46</v>
      </c>
      <c r="G33" t="s">
        <v>195</v>
      </c>
      <c r="H33">
        <v>0.31748517076016708</v>
      </c>
      <c r="I33">
        <v>0.84566973550058411</v>
      </c>
      <c r="J33">
        <v>1.424866783196062</v>
      </c>
      <c r="K33">
        <v>1.349468042377916</v>
      </c>
      <c r="L33">
        <v>0.29057523757664577</v>
      </c>
      <c r="M33">
        <v>3.0043894876752359</v>
      </c>
      <c r="N33">
        <v>2.9515553299962698</v>
      </c>
      <c r="O33">
        <v>1.7167067013248949</v>
      </c>
      <c r="P33">
        <v>0.84372412384057238</v>
      </c>
      <c r="Q33">
        <v>0</v>
      </c>
      <c r="R33">
        <v>0.38074254844615651</v>
      </c>
      <c r="S33">
        <v>0.19575118806710581</v>
      </c>
      <c r="T33">
        <v>0.60492072116652551</v>
      </c>
      <c r="U33">
        <v>0.68382933834768544</v>
      </c>
      <c r="V33">
        <v>0.38193997167746258</v>
      </c>
      <c r="W33" t="s">
        <v>147</v>
      </c>
      <c r="X33" t="s">
        <v>148</v>
      </c>
      <c r="Y33" t="s">
        <v>149</v>
      </c>
      <c r="Z33" t="s">
        <v>150</v>
      </c>
      <c r="AA33" t="s">
        <v>151</v>
      </c>
      <c r="AB33" t="s">
        <v>152</v>
      </c>
      <c r="AC33" t="s">
        <v>153</v>
      </c>
      <c r="AD33" t="s">
        <v>154</v>
      </c>
      <c r="AE33" t="s">
        <v>155</v>
      </c>
      <c r="AF33" t="s">
        <v>156</v>
      </c>
      <c r="AG33" t="s">
        <v>157</v>
      </c>
      <c r="AH33" t="s">
        <v>158</v>
      </c>
      <c r="AI33" t="s">
        <v>159</v>
      </c>
      <c r="AJ33" t="s">
        <v>160</v>
      </c>
      <c r="AK33" t="s">
        <v>161</v>
      </c>
      <c r="AL33" t="s">
        <v>195</v>
      </c>
      <c r="AM33" t="s">
        <v>195</v>
      </c>
      <c r="AN33" t="s">
        <v>195</v>
      </c>
      <c r="AO33">
        <v>1.4289894116261881</v>
      </c>
      <c r="AP33">
        <v>0.43403684826989519</v>
      </c>
      <c r="AQ33">
        <v>0.099158612706146704</v>
      </c>
      <c r="AR33">
        <v>0.38462663728949631</v>
      </c>
      <c r="AS33">
        <v>1.7730001014911021</v>
      </c>
      <c r="AT33">
        <v>1.931783765014123</v>
      </c>
      <c r="AU33">
        <v>1.193830078110566</v>
      </c>
      <c r="AV33">
        <v>0.41583175687007129</v>
      </c>
      <c r="AW33">
        <v>0.36695114287144109</v>
      </c>
      <c r="AX33">
        <v>1.147827511702012</v>
      </c>
      <c r="AY33">
        <v>1.126730056035709</v>
      </c>
      <c r="AZ33">
        <v>0.1726045387752787</v>
      </c>
      <c r="BA33">
        <v>0</v>
      </c>
      <c r="BB33">
        <v>0</v>
      </c>
      <c r="BC33">
        <v>1.6009680710240839</v>
      </c>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row>
    <row r="34">
      <c r="A34" t="s">
        <v>399</v>
      </c>
      <c r="B34">
        <v>2010</v>
      </c>
      <c r="C34" t="s">
        <v>402</v>
      </c>
      <c r="D34">
        <v>72</v>
      </c>
      <c r="E34" t="s">
        <v>163</v>
      </c>
      <c r="F34" t="s">
        <v>177</v>
      </c>
      <c r="G34" t="s">
        <v>195</v>
      </c>
      <c r="H34">
        <v>0</v>
      </c>
      <c r="I34">
        <v>0</v>
      </c>
      <c r="J34">
        <v>0.090689778433467302</v>
      </c>
      <c r="K34">
        <v>0.0301801733463531</v>
      </c>
      <c r="L34">
        <v>0</v>
      </c>
      <c r="M34">
        <v>0</v>
      </c>
      <c r="N34">
        <v>0</v>
      </c>
      <c r="O34">
        <v>0.0953701938590404</v>
      </c>
      <c r="P34">
        <v>0</v>
      </c>
      <c r="Q34">
        <v>0</v>
      </c>
      <c r="R34">
        <v>0</v>
      </c>
      <c r="S34">
        <v>0</v>
      </c>
      <c r="T34">
        <v>0</v>
      </c>
      <c r="U34">
        <v>0.13260603384222711</v>
      </c>
      <c r="V34">
        <v>0</v>
      </c>
      <c r="W34" t="s">
        <v>147</v>
      </c>
      <c r="X34" t="s">
        <v>148</v>
      </c>
      <c r="Y34" t="s">
        <v>149</v>
      </c>
      <c r="Z34" t="s">
        <v>150</v>
      </c>
      <c r="AA34" t="s">
        <v>151</v>
      </c>
      <c r="AB34" t="s">
        <v>152</v>
      </c>
      <c r="AC34" t="s">
        <v>153</v>
      </c>
      <c r="AD34" t="s">
        <v>154</v>
      </c>
      <c r="AE34" t="s">
        <v>155</v>
      </c>
      <c r="AF34" t="s">
        <v>156</v>
      </c>
      <c r="AG34" t="s">
        <v>157</v>
      </c>
      <c r="AH34" t="s">
        <v>158</v>
      </c>
      <c r="AI34" t="s">
        <v>159</v>
      </c>
      <c r="AJ34" t="s">
        <v>160</v>
      </c>
      <c r="AK34" t="s">
        <v>161</v>
      </c>
      <c r="AL34" t="s">
        <v>195</v>
      </c>
      <c r="AM34" t="s">
        <v>195</v>
      </c>
      <c r="AN34" t="s">
        <v>195</v>
      </c>
      <c r="AO34">
        <v>0</v>
      </c>
      <c r="AP34">
        <v>0</v>
      </c>
      <c r="AQ34">
        <v>0</v>
      </c>
      <c r="AR34">
        <v>0</v>
      </c>
      <c r="AS34">
        <v>0</v>
      </c>
      <c r="AT34">
        <v>0.095320284486272805</v>
      </c>
      <c r="AU34">
        <v>0</v>
      </c>
      <c r="AV34">
        <v>0</v>
      </c>
      <c r="AW34">
        <v>0</v>
      </c>
      <c r="AX34">
        <v>0</v>
      </c>
      <c r="AY34">
        <v>0.081975088438680302</v>
      </c>
      <c r="AZ34">
        <v>0</v>
      </c>
      <c r="BA34">
        <v>0.058025195591741102</v>
      </c>
      <c r="BB34">
        <v>0.28420241383397482</v>
      </c>
      <c r="BC34">
        <v>0</v>
      </c>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row>
    <row r="35">
      <c r="A35" t="s">
        <v>399</v>
      </c>
      <c r="B35">
        <v>2010</v>
      </c>
      <c r="C35" t="s">
        <v>402</v>
      </c>
      <c r="D35">
        <v>122</v>
      </c>
      <c r="E35" t="s">
        <v>18</v>
      </c>
      <c r="F35" t="s">
        <v>14</v>
      </c>
      <c r="G35" t="s">
        <v>417</v>
      </c>
      <c r="H35">
        <v>7.0945574226083776</v>
      </c>
      <c r="I35">
        <v>11.908210745276961</v>
      </c>
      <c r="J35">
        <v>25.321895895318121</v>
      </c>
      <c r="K35">
        <v>49.864122793730317</v>
      </c>
      <c r="L35">
        <v>80.964936492274475</v>
      </c>
      <c r="M35">
        <v>24.75297845244561</v>
      </c>
      <c r="N35">
        <v>39.247103036157768</v>
      </c>
      <c r="O35">
        <v>63.077517017302583</v>
      </c>
      <c r="P35">
        <v>81.055454373937181</v>
      </c>
      <c r="Q35">
        <v>92.927254815768435</v>
      </c>
      <c r="R35">
        <v>6.7370203008082292</v>
      </c>
      <c r="S35">
        <v>9.0370967581619617</v>
      </c>
      <c r="T35">
        <v>12.521991884295661</v>
      </c>
      <c r="U35">
        <v>29.264893249721101</v>
      </c>
      <c r="V35">
        <v>59.41807250958734</v>
      </c>
      <c r="W35" t="s">
        <v>147</v>
      </c>
      <c r="X35" t="s">
        <v>148</v>
      </c>
      <c r="Y35" t="s">
        <v>149</v>
      </c>
      <c r="Z35" t="s">
        <v>150</v>
      </c>
      <c r="AA35" t="s">
        <v>151</v>
      </c>
      <c r="AB35" t="s">
        <v>152</v>
      </c>
      <c r="AC35" t="s">
        <v>153</v>
      </c>
      <c r="AD35" t="s">
        <v>154</v>
      </c>
      <c r="AE35" t="s">
        <v>155</v>
      </c>
      <c r="AF35" t="s">
        <v>156</v>
      </c>
      <c r="AG35" t="s">
        <v>157</v>
      </c>
      <c r="AH35" t="s">
        <v>158</v>
      </c>
      <c r="AI35" t="s">
        <v>159</v>
      </c>
      <c r="AJ35" t="s">
        <v>160</v>
      </c>
      <c r="AK35" t="s">
        <v>161</v>
      </c>
      <c r="AL35" t="s">
        <v>195</v>
      </c>
      <c r="AM35" t="s">
        <v>195</v>
      </c>
      <c r="AN35" t="s">
        <v>195</v>
      </c>
      <c r="AO35">
        <v>6.0792647930914274</v>
      </c>
      <c r="AP35">
        <v>38.250882897085987</v>
      </c>
      <c r="AQ35">
        <v>45.4410581748594</v>
      </c>
      <c r="AR35">
        <v>27.686309425488911</v>
      </c>
      <c r="AS35">
        <v>67.846518748879831</v>
      </c>
      <c r="AT35">
        <v>22.557775315852979</v>
      </c>
      <c r="AU35">
        <v>22.683442273899349</v>
      </c>
      <c r="AV35">
        <v>84.09360687077529</v>
      </c>
      <c r="AW35">
        <v>28.112792829246001</v>
      </c>
      <c r="AX35">
        <v>53.574811415279918</v>
      </c>
      <c r="AY35">
        <v>22.809989177952382</v>
      </c>
      <c r="AZ35">
        <v>7.5326572865682229</v>
      </c>
      <c r="BA35">
        <v>25.595134111547001</v>
      </c>
      <c r="BB35">
        <v>30.860770574125599</v>
      </c>
      <c r="BC35">
        <v>28.420423484562189</v>
      </c>
      <c r="BD35"/>
      <c r="BE35"/>
      <c r="BF35"/>
      <c r="BG35">
        <v>1199.1894829576131</v>
      </c>
      <c r="BH35">
        <v>2013.5531275020151</v>
      </c>
      <c r="BI35">
        <v>4281.8507522765076</v>
      </c>
      <c r="BJ35">
        <v>8428.4928442697073</v>
      </c>
      <c r="BK35">
        <v>13689.001978372489</v>
      </c>
      <c r="BL35">
        <v>1321.902522912419</v>
      </c>
      <c r="BM35">
        <v>2096.18398847962</v>
      </c>
      <c r="BN35">
        <v>3374.0024451559589</v>
      </c>
      <c r="BO35">
        <v>4331.2227089464741</v>
      </c>
      <c r="BP35">
        <v>4962.6222494492486</v>
      </c>
      <c r="BQ35">
        <v>777.91048767894574</v>
      </c>
      <c r="BR35">
        <v>1046.562248475904</v>
      </c>
      <c r="BS35">
        <v>1448.1324945222541</v>
      </c>
      <c r="BT35">
        <v>3384.3658634777789</v>
      </c>
      <c r="BU35">
        <v>6869.1831762797137</v>
      </c>
      <c r="BV35">
        <v>183.48569976025061</v>
      </c>
      <c r="BW35">
        <v>1527.605639264458</v>
      </c>
      <c r="BX35">
        <v>5711.5856992562894</v>
      </c>
      <c r="BY35">
        <v>1421.664423785508</v>
      </c>
      <c r="BZ35">
        <v>9155.2719224197081</v>
      </c>
      <c r="CA35">
        <v>1207.242193447609</v>
      </c>
      <c r="CB35">
        <v>1959.415377508823</v>
      </c>
      <c r="CC35">
        <v>1293.62895494038</v>
      </c>
      <c r="CD35">
        <v>632.15187139130228</v>
      </c>
      <c r="CE35">
        <v>1616.641104307279</v>
      </c>
      <c r="CF35">
        <v>792.37969697324911</v>
      </c>
      <c r="CG35">
        <v>770.69273563782087</v>
      </c>
      <c r="CH35">
        <v>976.69919394302985</v>
      </c>
      <c r="CI35">
        <v>1115.567087267691</v>
      </c>
      <c r="CJ35">
        <v>1248.0565854749379</v>
      </c>
      <c r="CK35"/>
      <c r="CL35"/>
      <c r="CM35"/>
    </row>
    <row r="36">
      <c r="A36" t="s">
        <v>399</v>
      </c>
      <c r="B36">
        <v>2010</v>
      </c>
      <c r="C36" t="s">
        <v>402</v>
      </c>
      <c r="D36">
        <v>123</v>
      </c>
      <c r="E36" t="s">
        <v>18</v>
      </c>
      <c r="F36" t="s">
        <v>51</v>
      </c>
      <c r="G36" t="s">
        <v>195</v>
      </c>
      <c r="H36">
        <v>92.90544257739154</v>
      </c>
      <c r="I36">
        <v>88.091789254723196</v>
      </c>
      <c r="J36">
        <v>74.678104104681935</v>
      </c>
      <c r="K36">
        <v>50.135877206269519</v>
      </c>
      <c r="L36">
        <v>19.035063507725528</v>
      </c>
      <c r="M36">
        <v>75.247021547554354</v>
      </c>
      <c r="N36">
        <v>60.752896963842062</v>
      </c>
      <c r="O36">
        <v>36.922482982697353</v>
      </c>
      <c r="P36">
        <v>18.944545626062752</v>
      </c>
      <c r="Q36">
        <v>7.0727451842315743</v>
      </c>
      <c r="R36">
        <v>93.262979699191675</v>
      </c>
      <c r="S36">
        <v>90.962903241837978</v>
      </c>
      <c r="T36">
        <v>87.47800811570437</v>
      </c>
      <c r="U36">
        <v>70.735106750279371</v>
      </c>
      <c r="V36">
        <v>40.581927490412752</v>
      </c>
      <c r="W36" t="s">
        <v>147</v>
      </c>
      <c r="X36" t="s">
        <v>148</v>
      </c>
      <c r="Y36" t="s">
        <v>149</v>
      </c>
      <c r="Z36" t="s">
        <v>150</v>
      </c>
      <c r="AA36" t="s">
        <v>151</v>
      </c>
      <c r="AB36" t="s">
        <v>152</v>
      </c>
      <c r="AC36" t="s">
        <v>153</v>
      </c>
      <c r="AD36" t="s">
        <v>154</v>
      </c>
      <c r="AE36" t="s">
        <v>155</v>
      </c>
      <c r="AF36" t="s">
        <v>156</v>
      </c>
      <c r="AG36" t="s">
        <v>157</v>
      </c>
      <c r="AH36" t="s">
        <v>158</v>
      </c>
      <c r="AI36" t="s">
        <v>159</v>
      </c>
      <c r="AJ36" t="s">
        <v>160</v>
      </c>
      <c r="AK36" t="s">
        <v>161</v>
      </c>
      <c r="AL36" t="s">
        <v>195</v>
      </c>
      <c r="AM36" t="s">
        <v>195</v>
      </c>
      <c r="AN36" t="s">
        <v>195</v>
      </c>
      <c r="AO36">
        <v>93.920735206908461</v>
      </c>
      <c r="AP36">
        <v>61.749117102913672</v>
      </c>
      <c r="AQ36">
        <v>54.558941825140828</v>
      </c>
      <c r="AR36">
        <v>72.313690574511256</v>
      </c>
      <c r="AS36">
        <v>32.153481251120382</v>
      </c>
      <c r="AT36">
        <v>77.442224684146993</v>
      </c>
      <c r="AU36">
        <v>77.316557726100399</v>
      </c>
      <c r="AV36">
        <v>15.906393129224581</v>
      </c>
      <c r="AW36">
        <v>71.887207170753825</v>
      </c>
      <c r="AX36">
        <v>46.425188584719997</v>
      </c>
      <c r="AY36">
        <v>77.190010822047441</v>
      </c>
      <c r="AZ36">
        <v>92.467342713431748</v>
      </c>
      <c r="BA36">
        <v>74.404865888453017</v>
      </c>
      <c r="BB36">
        <v>69.139229425874404</v>
      </c>
      <c r="BC36">
        <v>71.579576515437807</v>
      </c>
      <c r="BD36"/>
      <c r="BE36"/>
      <c r="BF36"/>
      <c r="BG36">
        <v>15703.76036330241</v>
      </c>
      <c r="BH36">
        <v>14895.39457734638</v>
      </c>
      <c r="BI36">
        <v>12627.82603487196</v>
      </c>
      <c r="BJ36">
        <v>8474.4272755432758</v>
      </c>
      <c r="BK36">
        <v>3218.3193528542311</v>
      </c>
      <c r="BL36">
        <v>4018.4751025600158</v>
      </c>
      <c r="BM36">
        <v>3244.806368307818</v>
      </c>
      <c r="BN36">
        <v>1974.975454894301</v>
      </c>
      <c r="BO36">
        <v>1012.3075227946561</v>
      </c>
      <c r="BP36">
        <v>377.70794677555432</v>
      </c>
      <c r="BQ36">
        <v>10768.892890449821</v>
      </c>
      <c r="BR36">
        <v>10534.172986329329</v>
      </c>
      <c r="BS36">
        <v>10116.581074238449</v>
      </c>
      <c r="BT36">
        <v>8180.2273663644273</v>
      </c>
      <c r="BU36">
        <v>4691.5808912038783</v>
      </c>
      <c r="BV36">
        <v>2834.7361741868499</v>
      </c>
      <c r="BW36">
        <v>2466.0424116170748</v>
      </c>
      <c r="BX36">
        <v>6857.6323794201426</v>
      </c>
      <c r="BY36">
        <v>3713.2360136006318</v>
      </c>
      <c r="BZ36">
        <v>4338.8204661759628</v>
      </c>
      <c r="CA36">
        <v>4144.5364130144962</v>
      </c>
      <c r="CB36">
        <v>6678.6711785312809</v>
      </c>
      <c r="CC36">
        <v>244.69126115912459</v>
      </c>
      <c r="CD36">
        <v>1616.4752046552569</v>
      </c>
      <c r="CE36">
        <v>1400.8984102531019</v>
      </c>
      <c r="CF36">
        <v>2681.4478914201022</v>
      </c>
      <c r="CG36">
        <v>9460.6599771966412</v>
      </c>
      <c r="CH36">
        <v>2839.25734563377</v>
      </c>
      <c r="CI36">
        <v>2499.271643308301</v>
      </c>
      <c r="CJ36">
        <v>3143.3508337455228</v>
      </c>
      <c r="CK36"/>
      <c r="CL36"/>
      <c r="CM36"/>
    </row>
    <row r="37">
      <c r="A37" t="s">
        <v>399</v>
      </c>
      <c r="B37">
        <v>2010</v>
      </c>
      <c r="C37" t="s">
        <v>402</v>
      </c>
      <c r="D37">
        <v>124</v>
      </c>
      <c r="E37" t="s">
        <v>50</v>
      </c>
      <c r="F37" t="s">
        <v>15</v>
      </c>
      <c r="G37" t="s">
        <v>418</v>
      </c>
      <c r="H37">
        <v>5.6328703920994307</v>
      </c>
      <c r="I37">
        <v>8.5613011283090259</v>
      </c>
      <c r="J37">
        <v>16.416699321416839</v>
      </c>
      <c r="K37">
        <v>38.357773282112248</v>
      </c>
      <c r="L37">
        <v>66.161186528503862</v>
      </c>
      <c r="M37">
        <v>15.19030873933303</v>
      </c>
      <c r="N37">
        <v>27.981898978368921</v>
      </c>
      <c r="O37">
        <v>50.083483770452283</v>
      </c>
      <c r="P37">
        <v>60.529285283653088</v>
      </c>
      <c r="Q37">
        <v>80.48079004321157</v>
      </c>
      <c r="R37">
        <v>5.7194070237422583</v>
      </c>
      <c r="S37">
        <v>6.8726078111638476</v>
      </c>
      <c r="T37">
        <v>8.608367134470079</v>
      </c>
      <c r="U37">
        <v>19.579470687077318</v>
      </c>
      <c r="V37">
        <v>48.546633008697803</v>
      </c>
      <c r="W37" t="s">
        <v>147</v>
      </c>
      <c r="X37" t="s">
        <v>148</v>
      </c>
      <c r="Y37" t="s">
        <v>149</v>
      </c>
      <c r="Z37" t="s">
        <v>150</v>
      </c>
      <c r="AA37" t="s">
        <v>151</v>
      </c>
      <c r="AB37" t="s">
        <v>152</v>
      </c>
      <c r="AC37" t="s">
        <v>153</v>
      </c>
      <c r="AD37" t="s">
        <v>154</v>
      </c>
      <c r="AE37" t="s">
        <v>155</v>
      </c>
      <c r="AF37" t="s">
        <v>156</v>
      </c>
      <c r="AG37" t="s">
        <v>157</v>
      </c>
      <c r="AH37" t="s">
        <v>158</v>
      </c>
      <c r="AI37" t="s">
        <v>159</v>
      </c>
      <c r="AJ37" t="s">
        <v>160</v>
      </c>
      <c r="AK37" t="s">
        <v>161</v>
      </c>
      <c r="AL37" t="s">
        <v>195</v>
      </c>
      <c r="AM37" t="s">
        <v>195</v>
      </c>
      <c r="AN37" t="s">
        <v>195</v>
      </c>
      <c r="AO37">
        <v>5.3280611749186786</v>
      </c>
      <c r="AP37">
        <v>28.32493737421672</v>
      </c>
      <c r="AQ37">
        <v>34.359487107307181</v>
      </c>
      <c r="AR37">
        <v>22.093492182988101</v>
      </c>
      <c r="AS37">
        <v>51.334627255169707</v>
      </c>
      <c r="AT37">
        <v>18.36478966070915</v>
      </c>
      <c r="AU37">
        <v>20.306347309278571</v>
      </c>
      <c r="AV37">
        <v>73.497690744957723</v>
      </c>
      <c r="AW37">
        <v>23.981284591306999</v>
      </c>
      <c r="AX37">
        <v>42.379089972576793</v>
      </c>
      <c r="AY37">
        <v>17.322406760268869</v>
      </c>
      <c r="AZ37">
        <v>4.9020435529172044</v>
      </c>
      <c r="BA37">
        <v>16.769606763356251</v>
      </c>
      <c r="BB37">
        <v>23.727982559114569</v>
      </c>
      <c r="BC37">
        <v>20.141696631558279</v>
      </c>
      <c r="BD37"/>
      <c r="BE37"/>
      <c r="BF37"/>
      <c r="BG37">
        <v>946.83046051120482</v>
      </c>
      <c r="BH37">
        <v>1444.7514383998421</v>
      </c>
      <c r="BI37">
        <v>2751.1763839735768</v>
      </c>
      <c r="BJ37">
        <v>6483.5837776144108</v>
      </c>
      <c r="BK37">
        <v>11166.04782556753</v>
      </c>
      <c r="BL37">
        <v>801.67627730783988</v>
      </c>
      <c r="BM37">
        <v>1493.180510463859</v>
      </c>
      <c r="BN37">
        <v>2678.9544784567529</v>
      </c>
      <c r="BO37">
        <v>3227.047625801767</v>
      </c>
      <c r="BP37">
        <v>4290.380508534693</v>
      </c>
      <c r="BQ37">
        <v>654.75150628704466</v>
      </c>
      <c r="BR37">
        <v>795.89851433742876</v>
      </c>
      <c r="BS37">
        <v>989.0837152873612</v>
      </c>
      <c r="BT37">
        <v>2253.9121437913482</v>
      </c>
      <c r="BU37">
        <v>5607.5046057984682</v>
      </c>
      <c r="BV37">
        <v>160.81270783867859</v>
      </c>
      <c r="BW37">
        <v>1131.1983093588251</v>
      </c>
      <c r="BX37">
        <v>4310.1301739308592</v>
      </c>
      <c r="BY37">
        <v>1134.4788267381271</v>
      </c>
      <c r="BZ37">
        <v>6927.1420291537997</v>
      </c>
      <c r="CA37">
        <v>980.97694695473604</v>
      </c>
      <c r="CB37">
        <v>1754.0798569456081</v>
      </c>
      <c r="CC37">
        <v>1130.6298350959801</v>
      </c>
      <c r="CD37">
        <v>536.63561817646723</v>
      </c>
      <c r="CE37">
        <v>1278.8057858336019</v>
      </c>
      <c r="CF37">
        <v>601.75054501193586</v>
      </c>
      <c r="CG37">
        <v>488.19901940595309</v>
      </c>
      <c r="CH37">
        <v>626.48426995211912</v>
      </c>
      <c r="CI37">
        <v>857.72830353119002</v>
      </c>
      <c r="CJ37">
        <v>873.33765813869263</v>
      </c>
      <c r="CK37"/>
      <c r="CL37"/>
      <c r="CM37"/>
    </row>
    <row r="38">
      <c r="A38" t="s">
        <v>399</v>
      </c>
      <c r="B38">
        <v>2010</v>
      </c>
      <c r="C38" t="s">
        <v>402</v>
      </c>
      <c r="D38">
        <v>125</v>
      </c>
      <c r="E38" t="s">
        <v>50</v>
      </c>
      <c r="F38" t="s">
        <v>16</v>
      </c>
      <c r="G38" t="s">
        <v>419</v>
      </c>
      <c r="H38">
        <v>1.461687030508952</v>
      </c>
      <c r="I38">
        <v>3.346909616967928</v>
      </c>
      <c r="J38">
        <v>8.9051965739012573</v>
      </c>
      <c r="K38">
        <v>11.506349511618099</v>
      </c>
      <c r="L38">
        <v>14.80374996377058</v>
      </c>
      <c r="M38">
        <v>9.562669713112582</v>
      </c>
      <c r="N38">
        <v>11.26520405778883</v>
      </c>
      <c r="O38">
        <v>12.9940332468503</v>
      </c>
      <c r="P38">
        <v>20.526169090284139</v>
      </c>
      <c r="Q38">
        <v>12.44646477255689</v>
      </c>
      <c r="R38">
        <v>1.01761327706597</v>
      </c>
      <c r="S38">
        <v>2.1644889469981141</v>
      </c>
      <c r="T38">
        <v>3.913624749825579</v>
      </c>
      <c r="U38">
        <v>9.6854225626437582</v>
      </c>
      <c r="V38">
        <v>10.871439500889579</v>
      </c>
      <c r="W38" t="s">
        <v>147</v>
      </c>
      <c r="X38" t="s">
        <v>148</v>
      </c>
      <c r="Y38" t="s">
        <v>149</v>
      </c>
      <c r="Z38" t="s">
        <v>150</v>
      </c>
      <c r="AA38" t="s">
        <v>151</v>
      </c>
      <c r="AB38" t="s">
        <v>152</v>
      </c>
      <c r="AC38" t="s">
        <v>153</v>
      </c>
      <c r="AD38" t="s">
        <v>154</v>
      </c>
      <c r="AE38" t="s">
        <v>155</v>
      </c>
      <c r="AF38" t="s">
        <v>156</v>
      </c>
      <c r="AG38" t="s">
        <v>157</v>
      </c>
      <c r="AH38" t="s">
        <v>158</v>
      </c>
      <c r="AI38" t="s">
        <v>159</v>
      </c>
      <c r="AJ38" t="s">
        <v>160</v>
      </c>
      <c r="AK38" t="s">
        <v>161</v>
      </c>
      <c r="AL38" t="s">
        <v>195</v>
      </c>
      <c r="AM38" t="s">
        <v>195</v>
      </c>
      <c r="AN38" t="s">
        <v>195</v>
      </c>
      <c r="AO38">
        <v>0.75120361817274695</v>
      </c>
      <c r="AP38">
        <v>9.9259455228693021</v>
      </c>
      <c r="AQ38">
        <v>11.081571067552231</v>
      </c>
      <c r="AR38">
        <v>5.5928172425007796</v>
      </c>
      <c r="AS38">
        <v>16.511891493710049</v>
      </c>
      <c r="AT38">
        <v>4.1929856551438487</v>
      </c>
      <c r="AU38">
        <v>2.3770949646207802</v>
      </c>
      <c r="AV38">
        <v>10.595916125817601</v>
      </c>
      <c r="AW38">
        <v>4.1315082379390171</v>
      </c>
      <c r="AX38">
        <v>11.195721442703171</v>
      </c>
      <c r="AY38">
        <v>5.4875824176835319</v>
      </c>
      <c r="AZ38">
        <v>2.630613733651014</v>
      </c>
      <c r="BA38">
        <v>8.8255273481907395</v>
      </c>
      <c r="BB38">
        <v>7.1327880150110268</v>
      </c>
      <c r="BC38">
        <v>8.27872685300391</v>
      </c>
      <c r="BD38"/>
      <c r="BE38"/>
      <c r="BF38"/>
      <c r="BG38">
        <v>245.6953041492271</v>
      </c>
      <c r="BH38">
        <v>564.80345812386406</v>
      </c>
      <c r="BI38">
        <v>1492.3685954823891</v>
      </c>
      <c r="BJ38">
        <v>1944.9090666553011</v>
      </c>
      <c r="BK38">
        <v>2498.434335393772</v>
      </c>
      <c r="BL38">
        <v>504.67476259268739</v>
      </c>
      <c r="BM38">
        <v>601.1380127736121</v>
      </c>
      <c r="BN38">
        <v>695.04796669920631</v>
      </c>
      <c r="BO38">
        <v>1094.3285538429429</v>
      </c>
      <c r="BP38">
        <v>663.51324125509132</v>
      </c>
      <c r="BQ38">
        <v>116.49526309471921</v>
      </c>
      <c r="BR38">
        <v>250.66373413847541</v>
      </c>
      <c r="BS38">
        <v>449.66745113576542</v>
      </c>
      <c r="BT38">
        <v>1114.94799224075</v>
      </c>
      <c r="BU38">
        <v>1255.7337820313021</v>
      </c>
      <c r="BV38">
        <v>22.672991921571931</v>
      </c>
      <c r="BW38">
        <v>396.40732990563401</v>
      </c>
      <c r="BX38">
        <v>1390.0968219824899</v>
      </c>
      <c r="BY38">
        <v>287.18559704737947</v>
      </c>
      <c r="BZ38">
        <v>2228.1298932658992</v>
      </c>
      <c r="CA38">
        <v>223.97328488918751</v>
      </c>
      <c r="CB38">
        <v>205.3355205632144</v>
      </c>
      <c r="CC38">
        <v>162.99911984439959</v>
      </c>
      <c r="CD38">
        <v>92.451864654125131</v>
      </c>
      <c r="CE38">
        <v>337.83531847367789</v>
      </c>
      <c r="CF38">
        <v>190.62915196131371</v>
      </c>
      <c r="CG38">
        <v>261.98523765460908</v>
      </c>
      <c r="CH38">
        <v>329.70684021973801</v>
      </c>
      <c r="CI38">
        <v>257.83878373650111</v>
      </c>
      <c r="CJ38">
        <v>358.96300368480809</v>
      </c>
      <c r="CK38"/>
      <c r="CL38"/>
      <c r="CM38"/>
    </row>
    <row r="39">
      <c r="A39" t="s">
        <v>399</v>
      </c>
      <c r="B39">
        <v>2010</v>
      </c>
      <c r="C39" t="s">
        <v>402</v>
      </c>
      <c r="D39">
        <v>126</v>
      </c>
      <c r="E39" t="s">
        <v>50</v>
      </c>
      <c r="F39" t="s">
        <v>22</v>
      </c>
      <c r="G39" t="s">
        <v>420</v>
      </c>
      <c r="H39">
        <v>38.00050691163144</v>
      </c>
      <c r="I39">
        <v>37.079381870011908</v>
      </c>
      <c r="J39">
        <v>37.551130901594178</v>
      </c>
      <c r="K39">
        <v>36.915882224158679</v>
      </c>
      <c r="L39">
        <v>17.98124003938922</v>
      </c>
      <c r="M39">
        <v>50.055199534111203</v>
      </c>
      <c r="N39">
        <v>48.244723640168367</v>
      </c>
      <c r="O39">
        <v>33.974869028810119</v>
      </c>
      <c r="P39">
        <v>18.90705964659087</v>
      </c>
      <c r="Q39">
        <v>6.7582875362830466</v>
      </c>
      <c r="R39">
        <v>38.730340612961513</v>
      </c>
      <c r="S39">
        <v>36.524766560183863</v>
      </c>
      <c r="T39">
        <v>34.287669537827881</v>
      </c>
      <c r="U39">
        <v>30.13277332718501</v>
      </c>
      <c r="V39">
        <v>32.289736025614353</v>
      </c>
      <c r="W39" t="s">
        <v>147</v>
      </c>
      <c r="X39" t="s">
        <v>148</v>
      </c>
      <c r="Y39" t="s">
        <v>149</v>
      </c>
      <c r="Z39" t="s">
        <v>150</v>
      </c>
      <c r="AA39" t="s">
        <v>151</v>
      </c>
      <c r="AB39" t="s">
        <v>152</v>
      </c>
      <c r="AC39" t="s">
        <v>153</v>
      </c>
      <c r="AD39" t="s">
        <v>154</v>
      </c>
      <c r="AE39" t="s">
        <v>155</v>
      </c>
      <c r="AF39" t="s">
        <v>156</v>
      </c>
      <c r="AG39" t="s">
        <v>157</v>
      </c>
      <c r="AH39" t="s">
        <v>158</v>
      </c>
      <c r="AI39" t="s">
        <v>159</v>
      </c>
      <c r="AJ39" t="s">
        <v>160</v>
      </c>
      <c r="AK39" t="s">
        <v>161</v>
      </c>
      <c r="AL39" t="s">
        <v>195</v>
      </c>
      <c r="AM39" t="s">
        <v>195</v>
      </c>
      <c r="AN39" t="s">
        <v>195</v>
      </c>
      <c r="AO39">
        <v>63.83261472870003</v>
      </c>
      <c r="AP39">
        <v>17.35320161561895</v>
      </c>
      <c r="AQ39">
        <v>18.90757537865624</v>
      </c>
      <c r="AR39">
        <v>25.915144411199709</v>
      </c>
      <c r="AS39">
        <v>26.208631813252559</v>
      </c>
      <c r="AT39">
        <v>43.865675824610634</v>
      </c>
      <c r="AU39">
        <v>56.541107060155959</v>
      </c>
      <c r="AV39">
        <v>9.8406327609671003</v>
      </c>
      <c r="AW39">
        <v>12.00688878689944</v>
      </c>
      <c r="AX39">
        <v>25.983885730125419</v>
      </c>
      <c r="AY39">
        <v>32.105109741196799</v>
      </c>
      <c r="AZ39">
        <v>53.419192861220388</v>
      </c>
      <c r="BA39">
        <v>27.824977224702849</v>
      </c>
      <c r="BB39">
        <v>20.007970234894781</v>
      </c>
      <c r="BC39">
        <v>37.502281864981491</v>
      </c>
      <c r="BD39"/>
      <c r="BE39"/>
      <c r="BF39"/>
      <c r="BG39">
        <v>6426.8653348416556</v>
      </c>
      <c r="BH39">
        <v>6271.7728835562029</v>
      </c>
      <c r="BI39">
        <v>6363.9966393889717</v>
      </c>
      <c r="BJ39">
        <v>6239.8620838737716</v>
      </c>
      <c r="BK39">
        <v>3040.4044283889998</v>
      </c>
      <c r="BL39">
        <v>2677.054378226062</v>
      </c>
      <c r="BM39">
        <v>2576.9793729059179</v>
      </c>
      <c r="BN39">
        <v>1817.3082359220709</v>
      </c>
      <c r="BO39">
        <v>1010.308139216863</v>
      </c>
      <c r="BP39">
        <v>360.94231748255322</v>
      </c>
      <c r="BQ39">
        <v>4475.7501797069699</v>
      </c>
      <c r="BR39">
        <v>4229.8365104655868</v>
      </c>
      <c r="BS39">
        <v>3970.2607316320368</v>
      </c>
      <c r="BT39">
        <v>3491.0283513165241</v>
      </c>
      <c r="BU39">
        <v>3733.4331531749908</v>
      </c>
      <c r="BV39">
        <v>1926.609940453998</v>
      </c>
      <c r="BW39">
        <v>693.02579808770042</v>
      </c>
      <c r="BX39">
        <v>2380.5839156858169</v>
      </c>
      <c r="BY39">
        <v>1330.7168637199541</v>
      </c>
      <c r="BZ39">
        <v>3536.6169906671912</v>
      </c>
      <c r="CA39">
        <v>2348.3634159692378</v>
      </c>
      <c r="CB39">
        <v>4884.0697675995552</v>
      </c>
      <c r="CC39">
        <v>151.38044315406631</v>
      </c>
      <c r="CD39">
        <v>271.82511787969008</v>
      </c>
      <c r="CE39">
        <v>784.07401932475057</v>
      </c>
      <c r="CF39">
        <v>1115.276159473653</v>
      </c>
      <c r="CG39">
        <v>5473.5142194280033</v>
      </c>
      <c r="CH39">
        <v>1071.3416806294831</v>
      </c>
      <c r="CI39">
        <v>723.25585725308963</v>
      </c>
      <c r="CJ39">
        <v>1652.2471807233651</v>
      </c>
      <c r="CK39"/>
      <c r="CL39"/>
      <c r="CM39"/>
    </row>
    <row r="40">
      <c r="A40" t="s">
        <v>399</v>
      </c>
      <c r="B40">
        <v>2010</v>
      </c>
      <c r="C40" t="s">
        <v>402</v>
      </c>
      <c r="D40">
        <v>127</v>
      </c>
      <c r="E40" t="s">
        <v>50</v>
      </c>
      <c r="F40" t="s">
        <v>19</v>
      </c>
      <c r="G40" t="s">
        <v>421</v>
      </c>
      <c r="H40">
        <v>54.904935665760171</v>
      </c>
      <c r="I40">
        <v>51.012407384711132</v>
      </c>
      <c r="J40">
        <v>37.126973203087708</v>
      </c>
      <c r="K40">
        <v>13.219994982110981</v>
      </c>
      <c r="L40">
        <v>1.0538234683363299</v>
      </c>
      <c r="M40">
        <v>25.191822013443179</v>
      </c>
      <c r="N40">
        <v>12.508173323673869</v>
      </c>
      <c r="O40">
        <v>2.947613953887315</v>
      </c>
      <c r="P40">
        <v>0.0374859794719015</v>
      </c>
      <c r="Q40">
        <v>0.31445764794848929</v>
      </c>
      <c r="R40">
        <v>54.532639086230247</v>
      </c>
      <c r="S40">
        <v>54.438136681654171</v>
      </c>
      <c r="T40">
        <v>53.19033857787646</v>
      </c>
      <c r="U40">
        <v>40.602333423093917</v>
      </c>
      <c r="V40">
        <v>8.2921914647982717</v>
      </c>
      <c r="W40" t="s">
        <v>147</v>
      </c>
      <c r="X40" t="s">
        <v>148</v>
      </c>
      <c r="Y40" t="s">
        <v>149</v>
      </c>
      <c r="Z40" t="s">
        <v>150</v>
      </c>
      <c r="AA40" t="s">
        <v>151</v>
      </c>
      <c r="AB40" t="s">
        <v>152</v>
      </c>
      <c r="AC40" t="s">
        <v>153</v>
      </c>
      <c r="AD40" t="s">
        <v>154</v>
      </c>
      <c r="AE40" t="s">
        <v>155</v>
      </c>
      <c r="AF40" t="s">
        <v>156</v>
      </c>
      <c r="AG40" t="s">
        <v>157</v>
      </c>
      <c r="AH40" t="s">
        <v>158</v>
      </c>
      <c r="AI40" t="s">
        <v>159</v>
      </c>
      <c r="AJ40" t="s">
        <v>160</v>
      </c>
      <c r="AK40" t="s">
        <v>161</v>
      </c>
      <c r="AL40" t="s">
        <v>195</v>
      </c>
      <c r="AM40" t="s">
        <v>195</v>
      </c>
      <c r="AN40" t="s">
        <v>195</v>
      </c>
      <c r="AO40">
        <v>30.088120478208541</v>
      </c>
      <c r="AP40">
        <v>44.395915487295042</v>
      </c>
      <c r="AQ40">
        <v>35.651366446484339</v>
      </c>
      <c r="AR40">
        <v>46.398546163311408</v>
      </c>
      <c r="AS40">
        <v>5.9448494378676768</v>
      </c>
      <c r="AT40">
        <v>33.576548859536373</v>
      </c>
      <c r="AU40">
        <v>20.775450665944678</v>
      </c>
      <c r="AV40">
        <v>6.0657603682575809</v>
      </c>
      <c r="AW40">
        <v>59.880318383854537</v>
      </c>
      <c r="AX40">
        <v>20.441302854594621</v>
      </c>
      <c r="AY40">
        <v>45.084901080850813</v>
      </c>
      <c r="AZ40">
        <v>39.048149852211388</v>
      </c>
      <c r="BA40">
        <v>46.579888663750147</v>
      </c>
      <c r="BB40">
        <v>49.131259190979627</v>
      </c>
      <c r="BC40">
        <v>34.077294650456302</v>
      </c>
      <c r="BD40"/>
      <c r="BE40"/>
      <c r="BF40"/>
      <c r="BG40">
        <v>9276.8950284607654</v>
      </c>
      <c r="BH40">
        <v>8623.6216937901754</v>
      </c>
      <c r="BI40">
        <v>6263.8293954830369</v>
      </c>
      <c r="BJ40">
        <v>2234.565191669506</v>
      </c>
      <c r="BK40">
        <v>177.91492446522929</v>
      </c>
      <c r="BL40">
        <v>1341.4207243339531</v>
      </c>
      <c r="BM40">
        <v>667.82699540190038</v>
      </c>
      <c r="BN40">
        <v>157.66721897223019</v>
      </c>
      <c r="BO40">
        <v>1.999383577792579</v>
      </c>
      <c r="BP40">
        <v>16.765629293001108</v>
      </c>
      <c r="BQ40">
        <v>6293.1427107428799</v>
      </c>
      <c r="BR40">
        <v>6304.3364758637599</v>
      </c>
      <c r="BS40">
        <v>6146.320342606411</v>
      </c>
      <c r="BT40">
        <v>4689.1990150478869</v>
      </c>
      <c r="BU40">
        <v>958.14773802889238</v>
      </c>
      <c r="BV40">
        <v>908.12623373284816</v>
      </c>
      <c r="BW40">
        <v>1773.0166135293759</v>
      </c>
      <c r="BX40">
        <v>4477.0484637343216</v>
      </c>
      <c r="BY40">
        <v>2382.519149880683</v>
      </c>
      <c r="BZ40">
        <v>802.20347550877307</v>
      </c>
      <c r="CA40">
        <v>1796.17299704526</v>
      </c>
      <c r="CB40">
        <v>1794.6014109317159</v>
      </c>
      <c r="CC40">
        <v>93.310818005058223</v>
      </c>
      <c r="CD40">
        <v>1344.650086775569</v>
      </c>
      <c r="CE40">
        <v>616.82439092835239</v>
      </c>
      <c r="CF40">
        <v>1566.171731946451</v>
      </c>
      <c r="CG40">
        <v>3987.145757768641</v>
      </c>
      <c r="CH40">
        <v>1767.915665004286</v>
      </c>
      <c r="CI40">
        <v>1776.0157860552081</v>
      </c>
      <c r="CJ40">
        <v>1491.1036530221529</v>
      </c>
      <c r="CK40"/>
      <c r="CL40"/>
      <c r="CM40"/>
    </row>
    <row r="41">
      <c r="A41" t="s">
        <v>399</v>
      </c>
      <c r="B41">
        <v>2010</v>
      </c>
      <c r="C41" t="s">
        <v>402</v>
      </c>
      <c r="D41">
        <v>128</v>
      </c>
      <c r="E41" t="s">
        <v>178</v>
      </c>
      <c r="F41" t="s">
        <v>49</v>
      </c>
      <c r="G41" t="s">
        <v>422</v>
      </c>
      <c r="H41">
        <v>20.602934664408551</v>
      </c>
      <c r="I41">
        <v>28.105898430588169</v>
      </c>
      <c r="J41">
        <v>35.167969297069021</v>
      </c>
      <c r="K41">
        <v>23.075407461223509</v>
      </c>
      <c r="L41">
        <v>18.284149417177801</v>
      </c>
      <c r="M41">
        <v>38.63240026441256</v>
      </c>
      <c r="N41">
        <v>28.703275366363648</v>
      </c>
      <c r="O41">
        <v>20.600102637657649</v>
      </c>
      <c r="P41">
        <v>25.323612394533921</v>
      </c>
      <c r="Q41">
        <v>13.39377214707617</v>
      </c>
      <c r="R41">
        <v>15.10479754594013</v>
      </c>
      <c r="S41">
        <v>23.95115383757765</v>
      </c>
      <c r="T41">
        <v>31.254011230703771</v>
      </c>
      <c r="U41">
        <v>33.095704399113302</v>
      </c>
      <c r="V41">
        <v>18.296519967280041</v>
      </c>
      <c r="W41" t="s">
        <v>147</v>
      </c>
      <c r="X41" t="s">
        <v>148</v>
      </c>
      <c r="Y41" t="s">
        <v>149</v>
      </c>
      <c r="Z41" t="s">
        <v>150</v>
      </c>
      <c r="AA41" t="s">
        <v>151</v>
      </c>
      <c r="AB41" t="s">
        <v>152</v>
      </c>
      <c r="AC41" t="s">
        <v>153</v>
      </c>
      <c r="AD41" t="s">
        <v>154</v>
      </c>
      <c r="AE41" t="s">
        <v>155</v>
      </c>
      <c r="AF41" t="s">
        <v>156</v>
      </c>
      <c r="AG41" t="s">
        <v>157</v>
      </c>
      <c r="AH41" t="s">
        <v>158</v>
      </c>
      <c r="AI41" t="s">
        <v>159</v>
      </c>
      <c r="AJ41" t="s">
        <v>160</v>
      </c>
      <c r="AK41" t="s">
        <v>161</v>
      </c>
      <c r="AL41" t="s">
        <v>195</v>
      </c>
      <c r="AM41" t="s">
        <v>195</v>
      </c>
      <c r="AN41" t="s">
        <v>195</v>
      </c>
      <c r="AO41">
        <v>12.356816880660091</v>
      </c>
      <c r="AP41">
        <v>25.949585398002601</v>
      </c>
      <c r="AQ41">
        <v>24.386692371708879</v>
      </c>
      <c r="AR41">
        <v>20.20066003218129</v>
      </c>
      <c r="AS41">
        <v>24.337124141660791</v>
      </c>
      <c r="AT41">
        <v>18.587762296741801</v>
      </c>
      <c r="AU41">
        <v>10.47942783955669</v>
      </c>
      <c r="AV41">
        <v>12.600144672234229</v>
      </c>
      <c r="AW41">
        <v>14.69618569394134</v>
      </c>
      <c r="AX41">
        <v>20.897360432910581</v>
      </c>
      <c r="AY41">
        <v>24.057803687989932</v>
      </c>
      <c r="AZ41">
        <v>34.922785327586389</v>
      </c>
      <c r="BA41">
        <v>34.481270188809788</v>
      </c>
      <c r="BB41">
        <v>23.112799461304849</v>
      </c>
      <c r="BC41">
        <v>29.129498571690419</v>
      </c>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row>
    <row r="42">
      <c r="A42" t="s">
        <v>399</v>
      </c>
      <c r="B42">
        <v>2010</v>
      </c>
      <c r="C42" t="s">
        <v>402</v>
      </c>
      <c r="D42">
        <v>129</v>
      </c>
      <c r="E42" t="s">
        <v>178</v>
      </c>
      <c r="F42" t="s">
        <v>48</v>
      </c>
      <c r="G42" t="s">
        <v>195</v>
      </c>
      <c r="H42">
        <v>79.397065335591506</v>
      </c>
      <c r="I42">
        <v>71.894101569411802</v>
      </c>
      <c r="J42">
        <v>64.832030702930894</v>
      </c>
      <c r="K42">
        <v>76.924592538776551</v>
      </c>
      <c r="L42">
        <v>81.715850582822156</v>
      </c>
      <c r="M42">
        <v>61.367599735587461</v>
      </c>
      <c r="N42">
        <v>71.296724633636316</v>
      </c>
      <c r="O42">
        <v>79.399897362342358</v>
      </c>
      <c r="P42">
        <v>74.676387605466147</v>
      </c>
      <c r="Q42">
        <v>86.606227852923851</v>
      </c>
      <c r="R42">
        <v>84.895202454059856</v>
      </c>
      <c r="S42">
        <v>76.04884616242235</v>
      </c>
      <c r="T42">
        <v>68.745988769296247</v>
      </c>
      <c r="U42">
        <v>66.904295600886627</v>
      </c>
      <c r="V42">
        <v>81.703480032720023</v>
      </c>
      <c r="W42" t="s">
        <v>147</v>
      </c>
      <c r="X42" t="s">
        <v>148</v>
      </c>
      <c r="Y42" t="s">
        <v>149</v>
      </c>
      <c r="Z42" t="s">
        <v>150</v>
      </c>
      <c r="AA42" t="s">
        <v>151</v>
      </c>
      <c r="AB42" t="s">
        <v>152</v>
      </c>
      <c r="AC42" t="s">
        <v>153</v>
      </c>
      <c r="AD42" t="s">
        <v>154</v>
      </c>
      <c r="AE42" t="s">
        <v>155</v>
      </c>
      <c r="AF42" t="s">
        <v>156</v>
      </c>
      <c r="AG42" t="s">
        <v>157</v>
      </c>
      <c r="AH42" t="s">
        <v>158</v>
      </c>
      <c r="AI42" t="s">
        <v>159</v>
      </c>
      <c r="AJ42" t="s">
        <v>160</v>
      </c>
      <c r="AK42" t="s">
        <v>161</v>
      </c>
      <c r="AL42" t="s">
        <v>195</v>
      </c>
      <c r="AM42" t="s">
        <v>195</v>
      </c>
      <c r="AN42" t="s">
        <v>195</v>
      </c>
      <c r="AO42">
        <v>87.643183119339909</v>
      </c>
      <c r="AP42">
        <v>74.050414601997488</v>
      </c>
      <c r="AQ42">
        <v>75.613307628291153</v>
      </c>
      <c r="AR42">
        <v>79.799339967818611</v>
      </c>
      <c r="AS42">
        <v>75.662875858339106</v>
      </c>
      <c r="AT42">
        <v>81.412237703258299</v>
      </c>
      <c r="AU42">
        <v>89.520572160443308</v>
      </c>
      <c r="AV42">
        <v>87.399855327765792</v>
      </c>
      <c r="AW42">
        <v>85.303814306058712</v>
      </c>
      <c r="AX42">
        <v>79.102639567089483</v>
      </c>
      <c r="AY42">
        <v>75.94219631201014</v>
      </c>
      <c r="AZ42">
        <v>65.077214672413547</v>
      </c>
      <c r="BA42">
        <v>65.518729811190184</v>
      </c>
      <c r="BB42">
        <v>76.887200538695154</v>
      </c>
      <c r="BC42">
        <v>70.870501428309595</v>
      </c>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row>
    <row r="43">
      <c r="A43" t="s">
        <v>399</v>
      </c>
      <c r="B43">
        <v>2010</v>
      </c>
      <c r="C43" t="s">
        <v>402</v>
      </c>
      <c r="D43">
        <v>135</v>
      </c>
      <c r="E43" t="s">
        <v>45</v>
      </c>
      <c r="F43" t="s">
        <v>44</v>
      </c>
      <c r="G43" t="s">
        <v>423</v>
      </c>
      <c r="H43">
        <v>0.0115505896935301</v>
      </c>
      <c r="I43">
        <v>0</v>
      </c>
      <c r="J43">
        <v>0</v>
      </c>
      <c r="K43">
        <v>0.0340112705525311</v>
      </c>
      <c r="L43">
        <v>4.7823207891711972</v>
      </c>
      <c r="M43">
        <v>0</v>
      </c>
      <c r="N43">
        <v>0.036585217686224698</v>
      </c>
      <c r="O43">
        <v>0</v>
      </c>
      <c r="P43">
        <v>1.826759683440405</v>
      </c>
      <c r="Q43">
        <v>13.111571377292419</v>
      </c>
      <c r="R43">
        <v>0.0169084924970903</v>
      </c>
      <c r="S43">
        <v>0</v>
      </c>
      <c r="T43">
        <v>0</v>
      </c>
      <c r="U43">
        <v>0</v>
      </c>
      <c r="V43">
        <v>0.12579243350981861</v>
      </c>
      <c r="W43" t="s">
        <v>147</v>
      </c>
      <c r="X43" t="s">
        <v>148</v>
      </c>
      <c r="Y43" t="s">
        <v>149</v>
      </c>
      <c r="Z43" t="s">
        <v>150</v>
      </c>
      <c r="AA43" t="s">
        <v>151</v>
      </c>
      <c r="AB43" t="s">
        <v>152</v>
      </c>
      <c r="AC43" t="s">
        <v>153</v>
      </c>
      <c r="AD43" t="s">
        <v>154</v>
      </c>
      <c r="AE43" t="s">
        <v>155</v>
      </c>
      <c r="AF43" t="s">
        <v>156</v>
      </c>
      <c r="AG43" t="s">
        <v>157</v>
      </c>
      <c r="AH43" t="s">
        <v>158</v>
      </c>
      <c r="AI43" t="s">
        <v>159</v>
      </c>
      <c r="AJ43" t="s">
        <v>160</v>
      </c>
      <c r="AK43" t="s">
        <v>161</v>
      </c>
      <c r="AL43" t="s">
        <v>195</v>
      </c>
      <c r="AM43" t="s">
        <v>195</v>
      </c>
      <c r="AN43" t="s">
        <v>195</v>
      </c>
      <c r="AO43">
        <v>0</v>
      </c>
      <c r="AP43">
        <v>0</v>
      </c>
      <c r="AQ43">
        <v>0.085507956349749406</v>
      </c>
      <c r="AR43">
        <v>0</v>
      </c>
      <c r="AS43">
        <v>5.8285489324817554</v>
      </c>
      <c r="AT43">
        <v>0</v>
      </c>
      <c r="AU43">
        <v>0</v>
      </c>
      <c r="AV43">
        <v>0.24669018224430489</v>
      </c>
      <c r="AW43">
        <v>0.22317624664398431</v>
      </c>
      <c r="AX43">
        <v>0</v>
      </c>
      <c r="AY43">
        <v>0</v>
      </c>
      <c r="AZ43">
        <v>0</v>
      </c>
      <c r="BA43">
        <v>0</v>
      </c>
      <c r="BB43">
        <v>0.28197344681900438</v>
      </c>
      <c r="BC43">
        <v>0</v>
      </c>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row>
    <row r="44">
      <c r="A44" t="s">
        <v>399</v>
      </c>
      <c r="B44">
        <v>2010</v>
      </c>
      <c r="C44" t="s">
        <v>402</v>
      </c>
      <c r="D44">
        <v>136</v>
      </c>
      <c r="E44" t="s">
        <v>45</v>
      </c>
      <c r="F44" t="s">
        <v>43</v>
      </c>
      <c r="G44" t="s">
        <v>424</v>
      </c>
      <c r="H44">
        <v>0</v>
      </c>
      <c r="I44">
        <v>0.070587217697478</v>
      </c>
      <c r="J44">
        <v>0.34710503210471549</v>
      </c>
      <c r="K44">
        <v>1.175626742850566</v>
      </c>
      <c r="L44">
        <v>12.78651246261553</v>
      </c>
      <c r="M44">
        <v>0.50881054536749637</v>
      </c>
      <c r="N44">
        <v>1.470723444344139</v>
      </c>
      <c r="O44">
        <v>2.3005918253165469</v>
      </c>
      <c r="P44">
        <v>6.6082781005571176</v>
      </c>
      <c r="Q44">
        <v>30.25256539235145</v>
      </c>
      <c r="R44">
        <v>0</v>
      </c>
      <c r="S44">
        <v>0</v>
      </c>
      <c r="T44">
        <v>0.023188025828438898</v>
      </c>
      <c r="U44">
        <v>0.1801594512403642</v>
      </c>
      <c r="V44">
        <v>1.818232621885101</v>
      </c>
      <c r="W44" t="s">
        <v>147</v>
      </c>
      <c r="X44" t="s">
        <v>148</v>
      </c>
      <c r="Y44" t="s">
        <v>149</v>
      </c>
      <c r="Z44" t="s">
        <v>150</v>
      </c>
      <c r="AA44" t="s">
        <v>151</v>
      </c>
      <c r="AB44" t="s">
        <v>152</v>
      </c>
      <c r="AC44" t="s">
        <v>153</v>
      </c>
      <c r="AD44" t="s">
        <v>154</v>
      </c>
      <c r="AE44" t="s">
        <v>155</v>
      </c>
      <c r="AF44" t="s">
        <v>156</v>
      </c>
      <c r="AG44" t="s">
        <v>157</v>
      </c>
      <c r="AH44" t="s">
        <v>158</v>
      </c>
      <c r="AI44" t="s">
        <v>159</v>
      </c>
      <c r="AJ44" t="s">
        <v>160</v>
      </c>
      <c r="AK44" t="s">
        <v>161</v>
      </c>
      <c r="AL44" t="s">
        <v>195</v>
      </c>
      <c r="AM44" t="s">
        <v>195</v>
      </c>
      <c r="AN44" t="s">
        <v>195</v>
      </c>
      <c r="AO44">
        <v>1.4884525392860659</v>
      </c>
      <c r="AP44">
        <v>0.90843294535216801</v>
      </c>
      <c r="AQ44">
        <v>1.218561425741834</v>
      </c>
      <c r="AR44">
        <v>4.7902592072756081</v>
      </c>
      <c r="AS44">
        <v>9.6663865183275171</v>
      </c>
      <c r="AT44">
        <v>0</v>
      </c>
      <c r="AU44">
        <v>1.4594351484039261</v>
      </c>
      <c r="AV44">
        <v>2.328024947858184</v>
      </c>
      <c r="AW44">
        <v>1.647566544649965</v>
      </c>
      <c r="AX44">
        <v>2.69286541454276</v>
      </c>
      <c r="AY44">
        <v>1.031229425697199</v>
      </c>
      <c r="AZ44">
        <v>0.76676277666743553</v>
      </c>
      <c r="BA44">
        <v>0</v>
      </c>
      <c r="BB44">
        <v>0.26939587977656843</v>
      </c>
      <c r="BC44">
        <v>5.5169203322513969</v>
      </c>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row>
    <row r="45">
      <c r="A45" t="s">
        <v>399</v>
      </c>
      <c r="B45">
        <v>2010</v>
      </c>
      <c r="C45" t="s">
        <v>402</v>
      </c>
      <c r="D45">
        <v>137</v>
      </c>
      <c r="E45" t="s">
        <v>45</v>
      </c>
      <c r="F45" t="s">
        <v>42</v>
      </c>
      <c r="G45" t="s">
        <v>425</v>
      </c>
      <c r="H45">
        <v>7.0830068329148466</v>
      </c>
      <c r="I45">
        <v>11.837623527579479</v>
      </c>
      <c r="J45">
        <v>24.9747908632134</v>
      </c>
      <c r="K45">
        <v>48.654484780327223</v>
      </c>
      <c r="L45">
        <v>63.396103240487683</v>
      </c>
      <c r="M45">
        <v>24.244167907078111</v>
      </c>
      <c r="N45">
        <v>37.739794374127399</v>
      </c>
      <c r="O45">
        <v>60.77692519198601</v>
      </c>
      <c r="P45">
        <v>72.62041658993968</v>
      </c>
      <c r="Q45">
        <v>49.563118046124629</v>
      </c>
      <c r="R45">
        <v>6.7201118083111382</v>
      </c>
      <c r="S45">
        <v>9.0370967581619617</v>
      </c>
      <c r="T45">
        <v>12.49880385846722</v>
      </c>
      <c r="U45">
        <v>29.08473379848073</v>
      </c>
      <c r="V45">
        <v>57.474047454192402</v>
      </c>
      <c r="W45" t="s">
        <v>147</v>
      </c>
      <c r="X45" t="s">
        <v>148</v>
      </c>
      <c r="Y45" t="s">
        <v>149</v>
      </c>
      <c r="Z45" t="s">
        <v>150</v>
      </c>
      <c r="AA45" t="s">
        <v>151</v>
      </c>
      <c r="AB45" t="s">
        <v>152</v>
      </c>
      <c r="AC45" t="s">
        <v>153</v>
      </c>
      <c r="AD45" t="s">
        <v>154</v>
      </c>
      <c r="AE45" t="s">
        <v>155</v>
      </c>
      <c r="AF45" t="s">
        <v>156</v>
      </c>
      <c r="AG45" t="s">
        <v>157</v>
      </c>
      <c r="AH45" t="s">
        <v>158</v>
      </c>
      <c r="AI45" t="s">
        <v>159</v>
      </c>
      <c r="AJ45" t="s">
        <v>160</v>
      </c>
      <c r="AK45" t="s">
        <v>161</v>
      </c>
      <c r="AL45" t="s">
        <v>195</v>
      </c>
      <c r="AM45" t="s">
        <v>195</v>
      </c>
      <c r="AN45" t="s">
        <v>195</v>
      </c>
      <c r="AO45">
        <v>4.5908122538053622</v>
      </c>
      <c r="AP45">
        <v>37.342449951733833</v>
      </c>
      <c r="AQ45">
        <v>44.136988792767809</v>
      </c>
      <c r="AR45">
        <v>22.89605021821329</v>
      </c>
      <c r="AS45">
        <v>52.351583298070501</v>
      </c>
      <c r="AT45">
        <v>22.557775315852979</v>
      </c>
      <c r="AU45">
        <v>21.224007125495419</v>
      </c>
      <c r="AV45">
        <v>81.518891740672814</v>
      </c>
      <c r="AW45">
        <v>26.242050037952051</v>
      </c>
      <c r="AX45">
        <v>50.88194600073718</v>
      </c>
      <c r="AY45">
        <v>21.778759752255191</v>
      </c>
      <c r="AZ45">
        <v>6.7658945099007868</v>
      </c>
      <c r="BA45">
        <v>25.595134111547001</v>
      </c>
      <c r="BB45">
        <v>30.309401247530019</v>
      </c>
      <c r="BC45">
        <v>22.90350315231078</v>
      </c>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row>
    <row r="46">
      <c r="A46" t="s">
        <v>399</v>
      </c>
      <c r="B46">
        <v>2010</v>
      </c>
      <c r="C46" t="s">
        <v>402</v>
      </c>
      <c r="D46">
        <v>138</v>
      </c>
      <c r="E46" t="s">
        <v>45</v>
      </c>
      <c r="F46" t="s">
        <v>41</v>
      </c>
      <c r="G46" t="s">
        <v>195</v>
      </c>
      <c r="H46">
        <v>38.022152306531687</v>
      </c>
      <c r="I46">
        <v>37.091444086481332</v>
      </c>
      <c r="J46">
        <v>37.635235253140237</v>
      </c>
      <c r="K46">
        <v>36.915882224158572</v>
      </c>
      <c r="L46">
        <v>17.982768345294129</v>
      </c>
      <c r="M46">
        <v>50.128559550865774</v>
      </c>
      <c r="N46">
        <v>48.249092410942787</v>
      </c>
      <c r="O46">
        <v>33.974869028810048</v>
      </c>
      <c r="P46">
        <v>18.90712872204832</v>
      </c>
      <c r="Q46">
        <v>6.7588015014073717</v>
      </c>
      <c r="R46">
        <v>38.761811673217323</v>
      </c>
      <c r="S46">
        <v>36.524766560183977</v>
      </c>
      <c r="T46">
        <v>34.330817689741508</v>
      </c>
      <c r="U46">
        <v>30.187212657925659</v>
      </c>
      <c r="V46">
        <v>32.294000045168673</v>
      </c>
      <c r="W46" t="s">
        <v>147</v>
      </c>
      <c r="X46" t="s">
        <v>148</v>
      </c>
      <c r="Y46" t="s">
        <v>149</v>
      </c>
      <c r="Z46" t="s">
        <v>150</v>
      </c>
      <c r="AA46" t="s">
        <v>151</v>
      </c>
      <c r="AB46" t="s">
        <v>152</v>
      </c>
      <c r="AC46" t="s">
        <v>153</v>
      </c>
      <c r="AD46" t="s">
        <v>154</v>
      </c>
      <c r="AE46" t="s">
        <v>155</v>
      </c>
      <c r="AF46" t="s">
        <v>156</v>
      </c>
      <c r="AG46" t="s">
        <v>157</v>
      </c>
      <c r="AH46" t="s">
        <v>158</v>
      </c>
      <c r="AI46" t="s">
        <v>159</v>
      </c>
      <c r="AJ46" t="s">
        <v>160</v>
      </c>
      <c r="AK46" t="s">
        <v>161</v>
      </c>
      <c r="AL46" t="s">
        <v>195</v>
      </c>
      <c r="AM46" t="s">
        <v>195</v>
      </c>
      <c r="AN46" t="s">
        <v>195</v>
      </c>
      <c r="AO46">
        <v>63.832614728699809</v>
      </c>
      <c r="AP46">
        <v>17.35320161561868</v>
      </c>
      <c r="AQ46">
        <v>18.939793237611671</v>
      </c>
      <c r="AR46">
        <v>25.91514441119995</v>
      </c>
      <c r="AS46">
        <v>26.208631813252719</v>
      </c>
      <c r="AT46">
        <v>43.880055373248467</v>
      </c>
      <c r="AU46">
        <v>56.541107060155603</v>
      </c>
      <c r="AV46">
        <v>9.8406327609669937</v>
      </c>
      <c r="AW46">
        <v>12.08849260845872</v>
      </c>
      <c r="AX46">
        <v>25.983885730125401</v>
      </c>
      <c r="AY46">
        <v>32.105109741196657</v>
      </c>
      <c r="AZ46">
        <v>53.497463855017827</v>
      </c>
      <c r="BA46">
        <v>28.075311380467081</v>
      </c>
      <c r="BB46">
        <v>20.007970234894689</v>
      </c>
      <c r="BC46">
        <v>37.624547735920679</v>
      </c>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row>
    <row r="47">
      <c r="A47" t="s">
        <v>399</v>
      </c>
      <c r="B47">
        <v>2010</v>
      </c>
      <c r="C47" t="s">
        <v>402</v>
      </c>
      <c r="D47">
        <v>139</v>
      </c>
      <c r="E47" t="s">
        <v>45</v>
      </c>
      <c r="F47" t="s">
        <v>19</v>
      </c>
      <c r="G47" t="s">
        <v>195</v>
      </c>
      <c r="H47">
        <v>54.883290270859909</v>
      </c>
      <c r="I47">
        <v>51.000345168241843</v>
      </c>
      <c r="J47">
        <v>37.042868851541947</v>
      </c>
      <c r="K47">
        <v>13.219994982110981</v>
      </c>
      <c r="L47">
        <v>1.0522951624313901</v>
      </c>
      <c r="M47">
        <v>25.118461996688559</v>
      </c>
      <c r="N47">
        <v>12.503804552899281</v>
      </c>
      <c r="O47">
        <v>2.947613953887315</v>
      </c>
      <c r="P47">
        <v>0.037416904014429098</v>
      </c>
      <c r="Q47">
        <v>0.31394368282420271</v>
      </c>
      <c r="R47">
        <v>54.501168025974657</v>
      </c>
      <c r="S47">
        <v>54.438136681654171</v>
      </c>
      <c r="T47">
        <v>53.147190425962798</v>
      </c>
      <c r="U47">
        <v>40.547894092353573</v>
      </c>
      <c r="V47">
        <v>8.2879274452441205</v>
      </c>
      <c r="W47" t="s">
        <v>147</v>
      </c>
      <c r="X47" t="s">
        <v>148</v>
      </c>
      <c r="Y47" t="s">
        <v>149</v>
      </c>
      <c r="Z47" t="s">
        <v>150</v>
      </c>
      <c r="AA47" t="s">
        <v>151</v>
      </c>
      <c r="AB47" t="s">
        <v>152</v>
      </c>
      <c r="AC47" t="s">
        <v>153</v>
      </c>
      <c r="AD47" t="s">
        <v>154</v>
      </c>
      <c r="AE47" t="s">
        <v>155</v>
      </c>
      <c r="AF47" t="s">
        <v>156</v>
      </c>
      <c r="AG47" t="s">
        <v>157</v>
      </c>
      <c r="AH47" t="s">
        <v>158</v>
      </c>
      <c r="AI47" t="s">
        <v>159</v>
      </c>
      <c r="AJ47" t="s">
        <v>160</v>
      </c>
      <c r="AK47" t="s">
        <v>161</v>
      </c>
      <c r="AL47" t="s">
        <v>195</v>
      </c>
      <c r="AM47" t="s">
        <v>195</v>
      </c>
      <c r="AN47" t="s">
        <v>195</v>
      </c>
      <c r="AO47">
        <v>30.088120478208541</v>
      </c>
      <c r="AP47">
        <v>44.395915487295042</v>
      </c>
      <c r="AQ47">
        <v>35.619148587529118</v>
      </c>
      <c r="AR47">
        <v>46.398546163311408</v>
      </c>
      <c r="AS47">
        <v>5.9448494378676768</v>
      </c>
      <c r="AT47">
        <v>33.562169310898568</v>
      </c>
      <c r="AU47">
        <v>20.775450665944678</v>
      </c>
      <c r="AV47">
        <v>6.0657603682575809</v>
      </c>
      <c r="AW47">
        <v>59.798714562295217</v>
      </c>
      <c r="AX47">
        <v>20.441302854594621</v>
      </c>
      <c r="AY47">
        <v>45.084901080850813</v>
      </c>
      <c r="AZ47">
        <v>38.969878858413963</v>
      </c>
      <c r="BA47">
        <v>46.329554507985897</v>
      </c>
      <c r="BB47">
        <v>49.131259190979627</v>
      </c>
      <c r="BC47">
        <v>33.955028779517022</v>
      </c>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row>
    <row r="48">
      <c r="A48" t="s">
        <v>399</v>
      </c>
      <c r="B48">
        <v>2010</v>
      </c>
      <c r="C48" t="s">
        <v>402</v>
      </c>
      <c r="D48">
        <v>148</v>
      </c>
      <c r="E48" t="s">
        <v>108</v>
      </c>
      <c r="F48" t="s">
        <v>49</v>
      </c>
      <c r="G48" t="s">
        <v>195</v>
      </c>
      <c r="H48">
        <v>1.4535646522289709</v>
      </c>
      <c r="I48">
        <v>3.3402637939551711</v>
      </c>
      <c r="J48">
        <v>8.825529986573164</v>
      </c>
      <c r="K48">
        <v>11.506349511618099</v>
      </c>
      <c r="L48">
        <v>14.77723340349206</v>
      </c>
      <c r="M48">
        <v>9.4501699689830687</v>
      </c>
      <c r="N48">
        <v>11.25517877053781</v>
      </c>
      <c r="O48">
        <v>12.9940332468503</v>
      </c>
      <c r="P48">
        <v>20.479505240608841</v>
      </c>
      <c r="Q48">
        <v>12.42457332926986</v>
      </c>
      <c r="R48">
        <v>1.0088962224417639</v>
      </c>
      <c r="S48">
        <v>2.1644889469981128</v>
      </c>
      <c r="T48">
        <v>3.8882714082122529</v>
      </c>
      <c r="U48">
        <v>9.6410480687176623</v>
      </c>
      <c r="V48">
        <v>10.86203104484456</v>
      </c>
      <c r="W48" t="s">
        <v>147</v>
      </c>
      <c r="X48" t="s">
        <v>148</v>
      </c>
      <c r="Y48" t="s">
        <v>149</v>
      </c>
      <c r="Z48" t="s">
        <v>150</v>
      </c>
      <c r="AA48" t="s">
        <v>151</v>
      </c>
      <c r="AB48" t="s">
        <v>152</v>
      </c>
      <c r="AC48" t="s">
        <v>153</v>
      </c>
      <c r="AD48" t="s">
        <v>154</v>
      </c>
      <c r="AE48" t="s">
        <v>155</v>
      </c>
      <c r="AF48" t="s">
        <v>156</v>
      </c>
      <c r="AG48" t="s">
        <v>157</v>
      </c>
      <c r="AH48" t="s">
        <v>158</v>
      </c>
      <c r="AI48" t="s">
        <v>159</v>
      </c>
      <c r="AJ48" t="s">
        <v>160</v>
      </c>
      <c r="AK48" t="s">
        <v>161</v>
      </c>
      <c r="AL48" t="s">
        <v>195</v>
      </c>
      <c r="AM48" t="s">
        <v>195</v>
      </c>
      <c r="AN48" t="s">
        <v>195</v>
      </c>
      <c r="AO48">
        <v>0.75120361817274706</v>
      </c>
      <c r="AP48">
        <v>9.9259455228693039</v>
      </c>
      <c r="AQ48">
        <v>11.059533005802329</v>
      </c>
      <c r="AR48">
        <v>5.5928172425007796</v>
      </c>
      <c r="AS48">
        <v>16.511891493710049</v>
      </c>
      <c r="AT48">
        <v>4.1850252291592689</v>
      </c>
      <c r="AU48">
        <v>2.3770949646207802</v>
      </c>
      <c r="AV48">
        <v>10.59591612581759</v>
      </c>
      <c r="AW48">
        <v>4.1114805402356858</v>
      </c>
      <c r="AX48">
        <v>11.195721442703171</v>
      </c>
      <c r="AY48">
        <v>5.4875824176835319</v>
      </c>
      <c r="AZ48">
        <v>2.560611925009372</v>
      </c>
      <c r="BA48">
        <v>8.6402147613636995</v>
      </c>
      <c r="BB48">
        <v>7.132788015011025</v>
      </c>
      <c r="BC48">
        <v>8.1742131716972253</v>
      </c>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row>
    <row r="49">
      <c r="A49" t="s">
        <v>399</v>
      </c>
      <c r="B49">
        <v>2010</v>
      </c>
      <c r="C49" t="s">
        <v>402</v>
      </c>
      <c r="D49">
        <v>149</v>
      </c>
      <c r="E49" t="s">
        <v>108</v>
      </c>
      <c r="F49" t="s">
        <v>48</v>
      </c>
      <c r="G49" t="s">
        <v>195</v>
      </c>
      <c r="H49">
        <v>5.6015693658388352</v>
      </c>
      <c r="I49">
        <v>8.5443012990428855</v>
      </c>
      <c r="J49">
        <v>16.26983424109266</v>
      </c>
      <c r="K49">
        <v>38.357773282112248</v>
      </c>
      <c r="L49">
        <v>66.042678238714075</v>
      </c>
      <c r="M49">
        <v>15.01160280284336</v>
      </c>
      <c r="N49">
        <v>27.956996937212072</v>
      </c>
      <c r="O49">
        <v>50.08348377045229</v>
      </c>
      <c r="P49">
        <v>60.39167901835313</v>
      </c>
      <c r="Q49">
        <v>80.339236543232062</v>
      </c>
      <c r="R49">
        <v>5.6704135754769469</v>
      </c>
      <c r="S49">
        <v>6.8726078111638476</v>
      </c>
      <c r="T49">
        <v>8.5526001954698909</v>
      </c>
      <c r="U49">
        <v>19.489765865479661</v>
      </c>
      <c r="V49">
        <v>48.504619357905867</v>
      </c>
      <c r="W49" t="s">
        <v>147</v>
      </c>
      <c r="X49" t="s">
        <v>148</v>
      </c>
      <c r="Y49" t="s">
        <v>149</v>
      </c>
      <c r="Z49" t="s">
        <v>150</v>
      </c>
      <c r="AA49" t="s">
        <v>151</v>
      </c>
      <c r="AB49" t="s">
        <v>152</v>
      </c>
      <c r="AC49" t="s">
        <v>153</v>
      </c>
      <c r="AD49" t="s">
        <v>154</v>
      </c>
      <c r="AE49" t="s">
        <v>155</v>
      </c>
      <c r="AF49" t="s">
        <v>156</v>
      </c>
      <c r="AG49" t="s">
        <v>157</v>
      </c>
      <c r="AH49" t="s">
        <v>158</v>
      </c>
      <c r="AI49" t="s">
        <v>159</v>
      </c>
      <c r="AJ49" t="s">
        <v>160</v>
      </c>
      <c r="AK49" t="s">
        <v>161</v>
      </c>
      <c r="AL49" t="s">
        <v>195</v>
      </c>
      <c r="AM49" t="s">
        <v>195</v>
      </c>
      <c r="AN49" t="s">
        <v>195</v>
      </c>
      <c r="AO49">
        <v>5.3280611749186804</v>
      </c>
      <c r="AP49">
        <v>28.324937374216731</v>
      </c>
      <c r="AQ49">
        <v>34.291155956972112</v>
      </c>
      <c r="AR49">
        <v>22.093492182988111</v>
      </c>
      <c r="AS49">
        <v>51.334627255169707</v>
      </c>
      <c r="AT49">
        <v>18.32992392043716</v>
      </c>
      <c r="AU49">
        <v>20.306347309278571</v>
      </c>
      <c r="AV49">
        <v>73.497690744957708</v>
      </c>
      <c r="AW49">
        <v>23.865034086486069</v>
      </c>
      <c r="AX49">
        <v>42.379089972576793</v>
      </c>
      <c r="AY49">
        <v>17.322406760268869</v>
      </c>
      <c r="AZ49">
        <v>4.771597980329072</v>
      </c>
      <c r="BA49">
        <v>16.417489650487429</v>
      </c>
      <c r="BB49">
        <v>23.727982559114579</v>
      </c>
      <c r="BC49">
        <v>19.887420472904399</v>
      </c>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row>
    <row r="50">
      <c r="A50" t="s">
        <v>399</v>
      </c>
      <c r="B50">
        <v>2010</v>
      </c>
      <c r="C50" t="s">
        <v>402</v>
      </c>
      <c r="D50">
        <v>150</v>
      </c>
      <c r="E50" t="s">
        <v>108</v>
      </c>
      <c r="F50" t="s">
        <v>110</v>
      </c>
      <c r="G50" t="s">
        <v>195</v>
      </c>
      <c r="H50">
        <v>92.944865981932125</v>
      </c>
      <c r="I50">
        <v>88.115434907002097</v>
      </c>
      <c r="J50">
        <v>74.904635772334217</v>
      </c>
      <c r="K50">
        <v>50.135877206269519</v>
      </c>
      <c r="L50">
        <v>19.180088357793839</v>
      </c>
      <c r="M50">
        <v>75.538227228173525</v>
      </c>
      <c r="N50">
        <v>60.787824292249937</v>
      </c>
      <c r="O50">
        <v>36.922482982697353</v>
      </c>
      <c r="P50">
        <v>19.128815741038011</v>
      </c>
      <c r="Q50">
        <v>7.2361901274980944</v>
      </c>
      <c r="R50">
        <v>93.320690202081209</v>
      </c>
      <c r="S50">
        <v>90.962903241837978</v>
      </c>
      <c r="T50">
        <v>87.559128396317888</v>
      </c>
      <c r="U50">
        <v>70.869186065803106</v>
      </c>
      <c r="V50">
        <v>40.633349597249683</v>
      </c>
      <c r="W50" t="s">
        <v>147</v>
      </c>
      <c r="X50" t="s">
        <v>148</v>
      </c>
      <c r="Y50" t="s">
        <v>149</v>
      </c>
      <c r="Z50" t="s">
        <v>150</v>
      </c>
      <c r="AA50" t="s">
        <v>151</v>
      </c>
      <c r="AB50" t="s">
        <v>152</v>
      </c>
      <c r="AC50" t="s">
        <v>153</v>
      </c>
      <c r="AD50" t="s">
        <v>154</v>
      </c>
      <c r="AE50" t="s">
        <v>155</v>
      </c>
      <c r="AF50" t="s">
        <v>156</v>
      </c>
      <c r="AG50" t="s">
        <v>157</v>
      </c>
      <c r="AH50" t="s">
        <v>158</v>
      </c>
      <c r="AI50" t="s">
        <v>159</v>
      </c>
      <c r="AJ50" t="s">
        <v>160</v>
      </c>
      <c r="AK50" t="s">
        <v>161</v>
      </c>
      <c r="AL50" t="s">
        <v>195</v>
      </c>
      <c r="AM50" t="s">
        <v>195</v>
      </c>
      <c r="AN50" t="s">
        <v>195</v>
      </c>
      <c r="AO50">
        <v>93.920735206908461</v>
      </c>
      <c r="AP50">
        <v>61.749117102913672</v>
      </c>
      <c r="AQ50">
        <v>54.6493110372258</v>
      </c>
      <c r="AR50">
        <v>72.313690574511256</v>
      </c>
      <c r="AS50">
        <v>32.153481251120382</v>
      </c>
      <c r="AT50">
        <v>77.485050850403567</v>
      </c>
      <c r="AU50">
        <v>77.316557726100399</v>
      </c>
      <c r="AV50">
        <v>15.906393129224581</v>
      </c>
      <c r="AW50">
        <v>72.023485373278092</v>
      </c>
      <c r="AX50">
        <v>46.425188584719997</v>
      </c>
      <c r="AY50">
        <v>77.190010822047441</v>
      </c>
      <c r="AZ50">
        <v>92.667790094661541</v>
      </c>
      <c r="BA50">
        <v>74.942295588148923</v>
      </c>
      <c r="BB50">
        <v>69.139229425874404</v>
      </c>
      <c r="BC50">
        <v>71.938366355398358</v>
      </c>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row>
    <row r="51">
      <c r="A51" t="s">
        <v>399</v>
      </c>
      <c r="B51">
        <v>2010</v>
      </c>
      <c r="C51" t="s">
        <v>402</v>
      </c>
      <c r="D51">
        <v>151</v>
      </c>
      <c r="E51" t="s">
        <v>109</v>
      </c>
      <c r="F51" t="s">
        <v>49</v>
      </c>
      <c r="G51" t="s">
        <v>195</v>
      </c>
      <c r="H51">
        <v>18.937703003916351</v>
      </c>
      <c r="I51">
        <v>25.842430189444361</v>
      </c>
      <c r="J51">
        <v>33.391922798467867</v>
      </c>
      <c r="K51">
        <v>25.75457328521502</v>
      </c>
      <c r="L51">
        <v>18.400782016510309</v>
      </c>
      <c r="M51">
        <v>33.59643123137382</v>
      </c>
      <c r="N51">
        <v>27.902292889880151</v>
      </c>
      <c r="O51">
        <v>22.74480443858408</v>
      </c>
      <c r="P51">
        <v>23.04600433984319</v>
      </c>
      <c r="Q51">
        <v>13.220021953812671</v>
      </c>
      <c r="R51">
        <v>17.02747421539258</v>
      </c>
      <c r="S51">
        <v>19.594376476713101</v>
      </c>
      <c r="T51">
        <v>28.85702517423335</v>
      </c>
      <c r="U51">
        <v>35.687431704307528</v>
      </c>
      <c r="V51">
        <v>21.576263847834699</v>
      </c>
      <c r="W51" t="s">
        <v>147</v>
      </c>
      <c r="X51" t="s">
        <v>148</v>
      </c>
      <c r="Y51" t="s">
        <v>149</v>
      </c>
      <c r="Z51" t="s">
        <v>150</v>
      </c>
      <c r="AA51" t="s">
        <v>151</v>
      </c>
      <c r="AB51" t="s">
        <v>152</v>
      </c>
      <c r="AC51" t="s">
        <v>153</v>
      </c>
      <c r="AD51" t="s">
        <v>154</v>
      </c>
      <c r="AE51" t="s">
        <v>155</v>
      </c>
      <c r="AF51" t="s">
        <v>156</v>
      </c>
      <c r="AG51" t="s">
        <v>157</v>
      </c>
      <c r="AH51" t="s">
        <v>158</v>
      </c>
      <c r="AI51" t="s">
        <v>159</v>
      </c>
      <c r="AJ51" t="s">
        <v>160</v>
      </c>
      <c r="AK51" t="s">
        <v>161</v>
      </c>
      <c r="AL51" t="s">
        <v>195</v>
      </c>
      <c r="AM51" t="s">
        <v>195</v>
      </c>
      <c r="AN51" t="s">
        <v>195</v>
      </c>
      <c r="AO51">
        <v>21.621954277191051</v>
      </c>
      <c r="AP51">
        <v>25.942718087714429</v>
      </c>
      <c r="AQ51">
        <v>28.155448306165301</v>
      </c>
      <c r="AR51">
        <v>26.640736446829731</v>
      </c>
      <c r="AS51">
        <v>26.043837795606141</v>
      </c>
      <c r="AT51">
        <v>10.36221322329399</v>
      </c>
      <c r="AU51">
        <v>18.10979339327983</v>
      </c>
      <c r="AV51">
        <v>16.72124775791908</v>
      </c>
      <c r="AW51">
        <v>15.933277021030969</v>
      </c>
      <c r="AX51">
        <v>24.605203376280549</v>
      </c>
      <c r="AY51">
        <v>25.646557452321801</v>
      </c>
      <c r="AZ51">
        <v>24.725362779285451</v>
      </c>
      <c r="BA51">
        <v>29.249008545273021</v>
      </c>
      <c r="BB51">
        <v>21.03850817299536</v>
      </c>
      <c r="BC51">
        <v>35.985277752447622</v>
      </c>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row>
    <row r="52">
      <c r="A52" t="s">
        <v>399</v>
      </c>
      <c r="B52">
        <v>2010</v>
      </c>
      <c r="C52" t="s">
        <v>402</v>
      </c>
      <c r="D52">
        <v>152</v>
      </c>
      <c r="E52" t="s">
        <v>109</v>
      </c>
      <c r="F52" t="s">
        <v>48</v>
      </c>
      <c r="G52" t="s">
        <v>195</v>
      </c>
      <c r="H52">
        <v>80.269030720767319</v>
      </c>
      <c r="I52">
        <v>73.508229657317941</v>
      </c>
      <c r="J52">
        <v>65.721583279829758</v>
      </c>
      <c r="K52">
        <v>74.091306353413728</v>
      </c>
      <c r="L52">
        <v>81.45265081418917</v>
      </c>
      <c r="M52">
        <v>65.455463313839616</v>
      </c>
      <c r="N52">
        <v>71.979563405094993</v>
      </c>
      <c r="O52">
        <v>77.156928844084817</v>
      </c>
      <c r="P52">
        <v>76.76965657120158</v>
      </c>
      <c r="Q52">
        <v>86.616018361849484</v>
      </c>
      <c r="R52">
        <v>82.040754042892345</v>
      </c>
      <c r="S52">
        <v>80.136764256886053</v>
      </c>
      <c r="T52">
        <v>70.372617403186055</v>
      </c>
      <c r="U52">
        <v>63.356420848602902</v>
      </c>
      <c r="V52">
        <v>78.253339067458398</v>
      </c>
      <c r="W52" t="s">
        <v>147</v>
      </c>
      <c r="X52" t="s">
        <v>148</v>
      </c>
      <c r="Y52" t="s">
        <v>149</v>
      </c>
      <c r="Z52" t="s">
        <v>150</v>
      </c>
      <c r="AA52" t="s">
        <v>151</v>
      </c>
      <c r="AB52" t="s">
        <v>152</v>
      </c>
      <c r="AC52" t="s">
        <v>153</v>
      </c>
      <c r="AD52" t="s">
        <v>154</v>
      </c>
      <c r="AE52" t="s">
        <v>155</v>
      </c>
      <c r="AF52" t="s">
        <v>156</v>
      </c>
      <c r="AG52" t="s">
        <v>157</v>
      </c>
      <c r="AH52" t="s">
        <v>158</v>
      </c>
      <c r="AI52" t="s">
        <v>159</v>
      </c>
      <c r="AJ52" t="s">
        <v>160</v>
      </c>
      <c r="AK52" t="s">
        <v>161</v>
      </c>
      <c r="AL52" t="s">
        <v>195</v>
      </c>
      <c r="AM52" t="s">
        <v>195</v>
      </c>
      <c r="AN52" t="s">
        <v>195</v>
      </c>
      <c r="AO52">
        <v>78.378045722808892</v>
      </c>
      <c r="AP52">
        <v>73.892662829921591</v>
      </c>
      <c r="AQ52">
        <v>71.570378830626822</v>
      </c>
      <c r="AR52">
        <v>73.359263553170251</v>
      </c>
      <c r="AS52">
        <v>73.881382226729414</v>
      </c>
      <c r="AT52">
        <v>87.951782082378585</v>
      </c>
      <c r="AU52">
        <v>81.549553203097261</v>
      </c>
      <c r="AV52">
        <v>83.278752242080913</v>
      </c>
      <c r="AW52">
        <v>83.548904406939457</v>
      </c>
      <c r="AX52">
        <v>75.313257455991007</v>
      </c>
      <c r="AY52">
        <v>74.016310258885682</v>
      </c>
      <c r="AZ52">
        <v>74.69099330812351</v>
      </c>
      <c r="BA52">
        <v>69.64152629223608</v>
      </c>
      <c r="BB52">
        <v>77.077849629105643</v>
      </c>
      <c r="BC52">
        <v>62.968964140213338</v>
      </c>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row>
    <row r="53">
      <c r="A53" t="s">
        <v>399</v>
      </c>
      <c r="B53">
        <v>2010</v>
      </c>
      <c r="C53" t="s">
        <v>402</v>
      </c>
      <c r="D53">
        <v>153</v>
      </c>
      <c r="E53" t="s">
        <v>62</v>
      </c>
      <c r="F53" t="s">
        <v>179</v>
      </c>
      <c r="G53" t="s">
        <v>195</v>
      </c>
      <c r="H53">
        <v>0.0115505896935301</v>
      </c>
      <c r="I53">
        <v>0</v>
      </c>
      <c r="J53">
        <v>0</v>
      </c>
      <c r="K53">
        <v>0.0340112705525311</v>
      </c>
      <c r="L53">
        <v>4.7823207891711972</v>
      </c>
      <c r="M53">
        <v>0</v>
      </c>
      <c r="N53">
        <v>0.036585217686224698</v>
      </c>
      <c r="O53">
        <v>0</v>
      </c>
      <c r="P53">
        <v>1.826759683440405</v>
      </c>
      <c r="Q53">
        <v>13.111571377292419</v>
      </c>
      <c r="R53">
        <v>0.0169084924970903</v>
      </c>
      <c r="S53">
        <v>0</v>
      </c>
      <c r="T53">
        <v>0</v>
      </c>
      <c r="U53">
        <v>0</v>
      </c>
      <c r="V53">
        <v>0.12579243350981861</v>
      </c>
      <c r="W53" t="s">
        <v>147</v>
      </c>
      <c r="X53" t="s">
        <v>148</v>
      </c>
      <c r="Y53" t="s">
        <v>149</v>
      </c>
      <c r="Z53" t="s">
        <v>150</v>
      </c>
      <c r="AA53" t="s">
        <v>151</v>
      </c>
      <c r="AB53" t="s">
        <v>152</v>
      </c>
      <c r="AC53" t="s">
        <v>153</v>
      </c>
      <c r="AD53" t="s">
        <v>154</v>
      </c>
      <c r="AE53" t="s">
        <v>155</v>
      </c>
      <c r="AF53" t="s">
        <v>156</v>
      </c>
      <c r="AG53" t="s">
        <v>157</v>
      </c>
      <c r="AH53" t="s">
        <v>158</v>
      </c>
      <c r="AI53" t="s">
        <v>159</v>
      </c>
      <c r="AJ53" t="s">
        <v>160</v>
      </c>
      <c r="AK53" t="s">
        <v>161</v>
      </c>
      <c r="AL53" t="s">
        <v>195</v>
      </c>
      <c r="AM53" t="s">
        <v>195</v>
      </c>
      <c r="AN53" t="s">
        <v>195</v>
      </c>
      <c r="AO53">
        <v>0</v>
      </c>
      <c r="AP53">
        <v>0</v>
      </c>
      <c r="AQ53">
        <v>0.085507956349749406</v>
      </c>
      <c r="AR53">
        <v>0</v>
      </c>
      <c r="AS53">
        <v>5.8285489324817554</v>
      </c>
      <c r="AT53">
        <v>0</v>
      </c>
      <c r="AU53">
        <v>0</v>
      </c>
      <c r="AV53">
        <v>0.24669018224430489</v>
      </c>
      <c r="AW53">
        <v>0.22317624664398431</v>
      </c>
      <c r="AX53">
        <v>0</v>
      </c>
      <c r="AY53">
        <v>0</v>
      </c>
      <c r="AZ53">
        <v>0</v>
      </c>
      <c r="BA53">
        <v>0</v>
      </c>
      <c r="BB53">
        <v>0.28197344681900438</v>
      </c>
      <c r="BC53">
        <v>0</v>
      </c>
      <c r="BD53"/>
      <c r="BE53"/>
      <c r="BF53"/>
      <c r="BG53">
        <v>1.95239038284467</v>
      </c>
      <c r="BH53">
        <v>0</v>
      </c>
      <c r="BI53">
        <v>0</v>
      </c>
      <c r="BJ53">
        <v>5.748897893227813</v>
      </c>
      <c r="BK53">
        <v>808.56234291523162</v>
      </c>
      <c r="BL53">
        <v>0</v>
      </c>
      <c r="BM53">
        <v>1.9540129486309561</v>
      </c>
      <c r="BN53">
        <v>0</v>
      </c>
      <c r="BO53">
        <v>97.613455945896689</v>
      </c>
      <c r="BP53">
        <v>700.20120546111548</v>
      </c>
      <c r="BQ53">
        <v>1.95239038284467</v>
      </c>
      <c r="BR53">
        <v>0</v>
      </c>
      <c r="BS53">
        <v>0</v>
      </c>
      <c r="BT53">
        <v>0</v>
      </c>
      <c r="BU53">
        <v>14.54256645281629</v>
      </c>
      <c r="BV53">
        <v>0</v>
      </c>
      <c r="BW53">
        <v>0</v>
      </c>
      <c r="BX53">
        <v>10.747681508219429</v>
      </c>
      <c r="BY53">
        <v>0</v>
      </c>
      <c r="BZ53">
        <v>786.50977786359329</v>
      </c>
      <c r="CA53">
        <v>0</v>
      </c>
      <c r="CB53">
        <v>0</v>
      </c>
      <c r="CC53">
        <v>3.7948849445968569</v>
      </c>
      <c r="CD53">
        <v>5.0184015093410901</v>
      </c>
      <c r="CE53">
        <v>0</v>
      </c>
      <c r="CF53">
        <v>0</v>
      </c>
      <c r="CG53">
        <v>0</v>
      </c>
      <c r="CH53">
        <v>0</v>
      </c>
      <c r="CI53">
        <v>10.192885365553471</v>
      </c>
      <c r="CJ53">
        <v>0</v>
      </c>
      <c r="CK53"/>
      <c r="CL53"/>
      <c r="CM53"/>
    </row>
    <row r="54">
      <c r="A54" t="s">
        <v>399</v>
      </c>
      <c r="B54">
        <v>2010</v>
      </c>
      <c r="C54" t="s">
        <v>402</v>
      </c>
      <c r="D54">
        <v>154</v>
      </c>
      <c r="E54" t="s">
        <v>62</v>
      </c>
      <c r="F54" t="s">
        <v>180</v>
      </c>
      <c r="G54" t="s">
        <v>195</v>
      </c>
      <c r="H54">
        <v>0</v>
      </c>
      <c r="I54">
        <v>0.070587217697478</v>
      </c>
      <c r="J54">
        <v>0.34710503210471549</v>
      </c>
      <c r="K54">
        <v>1.175626742850566</v>
      </c>
      <c r="L54">
        <v>12.78651246261553</v>
      </c>
      <c r="M54">
        <v>0.50881054536749637</v>
      </c>
      <c r="N54">
        <v>1.470723444344139</v>
      </c>
      <c r="O54">
        <v>2.3005918253165469</v>
      </c>
      <c r="P54">
        <v>6.6082781005571176</v>
      </c>
      <c r="Q54">
        <v>30.25256539235145</v>
      </c>
      <c r="R54">
        <v>0</v>
      </c>
      <c r="S54">
        <v>0</v>
      </c>
      <c r="T54">
        <v>0.023188025828438898</v>
      </c>
      <c r="U54">
        <v>0.1801594512403642</v>
      </c>
      <c r="V54">
        <v>1.818232621885101</v>
      </c>
      <c r="W54" t="s">
        <v>147</v>
      </c>
      <c r="X54" t="s">
        <v>148</v>
      </c>
      <c r="Y54" t="s">
        <v>149</v>
      </c>
      <c r="Z54" t="s">
        <v>150</v>
      </c>
      <c r="AA54" t="s">
        <v>151</v>
      </c>
      <c r="AB54" t="s">
        <v>152</v>
      </c>
      <c r="AC54" t="s">
        <v>153</v>
      </c>
      <c r="AD54" t="s">
        <v>154</v>
      </c>
      <c r="AE54" t="s">
        <v>155</v>
      </c>
      <c r="AF54" t="s">
        <v>156</v>
      </c>
      <c r="AG54" t="s">
        <v>157</v>
      </c>
      <c r="AH54" t="s">
        <v>158</v>
      </c>
      <c r="AI54" t="s">
        <v>159</v>
      </c>
      <c r="AJ54" t="s">
        <v>160</v>
      </c>
      <c r="AK54" t="s">
        <v>161</v>
      </c>
      <c r="AL54" t="s">
        <v>195</v>
      </c>
      <c r="AM54" t="s">
        <v>195</v>
      </c>
      <c r="AN54" t="s">
        <v>195</v>
      </c>
      <c r="AO54">
        <v>1.4884525392860659</v>
      </c>
      <c r="AP54">
        <v>0.90843294535216801</v>
      </c>
      <c r="AQ54">
        <v>1.218561425741834</v>
      </c>
      <c r="AR54">
        <v>4.7902592072756081</v>
      </c>
      <c r="AS54">
        <v>9.6663865183275171</v>
      </c>
      <c r="AT54">
        <v>0</v>
      </c>
      <c r="AU54">
        <v>1.4594351484039261</v>
      </c>
      <c r="AV54">
        <v>2.328024947858184</v>
      </c>
      <c r="AW54">
        <v>1.647566544649965</v>
      </c>
      <c r="AX54">
        <v>2.69286541454276</v>
      </c>
      <c r="AY54">
        <v>1.031229425697199</v>
      </c>
      <c r="AZ54">
        <v>0.76676277666743553</v>
      </c>
      <c r="BA54">
        <v>0</v>
      </c>
      <c r="BB54">
        <v>0.26939587977656843</v>
      </c>
      <c r="BC54">
        <v>5.5169203322513969</v>
      </c>
      <c r="BD54"/>
      <c r="BE54"/>
      <c r="BF54"/>
      <c r="BG54">
        <v>0</v>
      </c>
      <c r="BH54">
        <v>11.93555572677403</v>
      </c>
      <c r="BI54">
        <v>58.69433904083531</v>
      </c>
      <c r="BJ54">
        <v>198.7152492511907</v>
      </c>
      <c r="BK54">
        <v>2161.8567491117569</v>
      </c>
      <c r="BL54">
        <v>27.172404520850058</v>
      </c>
      <c r="BM54">
        <v>78.55119733743264</v>
      </c>
      <c r="BN54">
        <v>123.05814830654511</v>
      </c>
      <c r="BO54">
        <v>353.11533810079828</v>
      </c>
      <c r="BP54">
        <v>1615.586884780399</v>
      </c>
      <c r="BQ54">
        <v>0</v>
      </c>
      <c r="BR54">
        <v>0</v>
      </c>
      <c r="BS54">
        <v>2.6816287693092109</v>
      </c>
      <c r="BT54">
        <v>20.83470770106393</v>
      </c>
      <c r="BU54">
        <v>210.20158361415741</v>
      </c>
      <c r="BV54">
        <v>44.924800124053156</v>
      </c>
      <c r="BW54">
        <v>36.279614615622677</v>
      </c>
      <c r="BX54">
        <v>153.16364302411949</v>
      </c>
      <c r="BY54">
        <v>245.97504098632459</v>
      </c>
      <c r="BZ54">
        <v>1304.391127421869</v>
      </c>
      <c r="CA54">
        <v>0</v>
      </c>
      <c r="CB54">
        <v>126.06727134840381</v>
      </c>
      <c r="CC54">
        <v>35.812478408742443</v>
      </c>
      <c r="CD54">
        <v>37.047627418883899</v>
      </c>
      <c r="CE54">
        <v>81.258277957758025</v>
      </c>
      <c r="CF54">
        <v>35.823132289499682</v>
      </c>
      <c r="CG54">
        <v>78.450204151568542</v>
      </c>
      <c r="CH54">
        <v>0</v>
      </c>
      <c r="CI54">
        <v>9.738226600739333</v>
      </c>
      <c r="CJ54">
        <v>242.27044878296999</v>
      </c>
      <c r="CK54"/>
      <c r="CL54"/>
      <c r="CM54"/>
    </row>
    <row r="55">
      <c r="A55" t="s">
        <v>399</v>
      </c>
      <c r="B55">
        <v>2010</v>
      </c>
      <c r="C55" t="s">
        <v>402</v>
      </c>
      <c r="D55">
        <v>155</v>
      </c>
      <c r="E55" t="s">
        <v>62</v>
      </c>
      <c r="F55" t="s">
        <v>181</v>
      </c>
      <c r="G55" t="s">
        <v>195</v>
      </c>
      <c r="H55">
        <v>0.33394830828680089</v>
      </c>
      <c r="I55">
        <v>0.4368003384785541</v>
      </c>
      <c r="J55">
        <v>1.865261749929874</v>
      </c>
      <c r="K55">
        <v>4.0667789654197586</v>
      </c>
      <c r="L55">
        <v>10.43168490275664</v>
      </c>
      <c r="M55">
        <v>2.08854465795411</v>
      </c>
      <c r="N55">
        <v>4.7911837885096844</v>
      </c>
      <c r="O55">
        <v>8.0599966740313089</v>
      </c>
      <c r="P55">
        <v>13.877058187340049</v>
      </c>
      <c r="Q55">
        <v>17.05846036541767</v>
      </c>
      <c r="R55">
        <v>0.41640554460067358</v>
      </c>
      <c r="S55">
        <v>0.21423307514992571</v>
      </c>
      <c r="T55">
        <v>0.36487645779842182</v>
      </c>
      <c r="U55">
        <v>1.2200998364246129</v>
      </c>
      <c r="V55">
        <v>1.6399183795185031</v>
      </c>
      <c r="W55" t="s">
        <v>147</v>
      </c>
      <c r="X55" t="s">
        <v>148</v>
      </c>
      <c r="Y55" t="s">
        <v>149</v>
      </c>
      <c r="Z55" t="s">
        <v>150</v>
      </c>
      <c r="AA55" t="s">
        <v>151</v>
      </c>
      <c r="AB55" t="s">
        <v>152</v>
      </c>
      <c r="AC55" t="s">
        <v>153</v>
      </c>
      <c r="AD55" t="s">
        <v>154</v>
      </c>
      <c r="AE55" t="s">
        <v>155</v>
      </c>
      <c r="AF55" t="s">
        <v>156</v>
      </c>
      <c r="AG55" t="s">
        <v>157</v>
      </c>
      <c r="AH55" t="s">
        <v>158</v>
      </c>
      <c r="AI55" t="s">
        <v>159</v>
      </c>
      <c r="AJ55" t="s">
        <v>160</v>
      </c>
      <c r="AK55" t="s">
        <v>161</v>
      </c>
      <c r="AL55" t="s">
        <v>195</v>
      </c>
      <c r="AM55" t="s">
        <v>195</v>
      </c>
      <c r="AN55" t="s">
        <v>195</v>
      </c>
      <c r="AO55">
        <v>0.74521049383728366</v>
      </c>
      <c r="AP55">
        <v>5.3081909378840848</v>
      </c>
      <c r="AQ55">
        <v>0.41602713388711132</v>
      </c>
      <c r="AR55">
        <v>5.6561593198522058</v>
      </c>
      <c r="AS55">
        <v>8.5659095188380192</v>
      </c>
      <c r="AT55">
        <v>3.2490241913703</v>
      </c>
      <c r="AU55">
        <v>1.1207111731313539</v>
      </c>
      <c r="AV55">
        <v>4.2369946259915867</v>
      </c>
      <c r="AW55">
        <v>5.4185791547286204</v>
      </c>
      <c r="AX55">
        <v>3.0547835778639558</v>
      </c>
      <c r="AY55">
        <v>1.9953825508811871</v>
      </c>
      <c r="AZ55">
        <v>2.893620436797621</v>
      </c>
      <c r="BA55">
        <v>1.1978447409731561</v>
      </c>
      <c r="BB55">
        <v>2.575566973126493</v>
      </c>
      <c r="BC55">
        <v>2.497142406415751</v>
      </c>
      <c r="BD55"/>
      <c r="BE55"/>
      <c r="BF55"/>
      <c r="BG55">
        <v>56.447115062151823</v>
      </c>
      <c r="BH55">
        <v>73.858340807939385</v>
      </c>
      <c r="BI55">
        <v>315.40973314745099</v>
      </c>
      <c r="BJ55">
        <v>687.40439997425983</v>
      </c>
      <c r="BK55">
        <v>1763.7184867701301</v>
      </c>
      <c r="BL55">
        <v>111.53617161138111</v>
      </c>
      <c r="BM55">
        <v>255.89666412026571</v>
      </c>
      <c r="BN55">
        <v>431.1274408387211</v>
      </c>
      <c r="BO55">
        <v>741.52479951682369</v>
      </c>
      <c r="BP55">
        <v>910.97810990543962</v>
      </c>
      <c r="BQ55">
        <v>48.081529490666092</v>
      </c>
      <c r="BR55">
        <v>24.809765218494221</v>
      </c>
      <c r="BS55">
        <v>42.196917224227519</v>
      </c>
      <c r="BT55">
        <v>141.09958308047601</v>
      </c>
      <c r="BU55">
        <v>189.58709475543409</v>
      </c>
      <c r="BV55">
        <v>22.49210613194613</v>
      </c>
      <c r="BW55">
        <v>211.99046392787861</v>
      </c>
      <c r="BX55">
        <v>52.291357724738077</v>
      </c>
      <c r="BY55">
        <v>290.43814965434728</v>
      </c>
      <c r="BZ55">
        <v>1155.8917443955111</v>
      </c>
      <c r="CA55">
        <v>173.88058159253421</v>
      </c>
      <c r="CB55">
        <v>96.808001178299051</v>
      </c>
      <c r="CC55">
        <v>65.178544886678239</v>
      </c>
      <c r="CD55">
        <v>121.8436380102428</v>
      </c>
      <c r="CE55">
        <v>92.179301546346323</v>
      </c>
      <c r="CF55">
        <v>69.316149546497797</v>
      </c>
      <c r="CG55">
        <v>296.05651305942592</v>
      </c>
      <c r="CH55">
        <v>45.709234727141919</v>
      </c>
      <c r="CI55">
        <v>93.102592476500249</v>
      </c>
      <c r="CJ55">
        <v>109.65969690384171</v>
      </c>
      <c r="CK55"/>
      <c r="CL55"/>
      <c r="CM55"/>
    </row>
    <row r="56">
      <c r="A56" t="s">
        <v>399</v>
      </c>
      <c r="B56">
        <v>2010</v>
      </c>
      <c r="C56" t="s">
        <v>402</v>
      </c>
      <c r="D56">
        <v>156</v>
      </c>
      <c r="E56" t="s">
        <v>62</v>
      </c>
      <c r="F56" t="s">
        <v>182</v>
      </c>
      <c r="G56" t="s">
        <v>195</v>
      </c>
      <c r="H56">
        <v>0</v>
      </c>
      <c r="I56">
        <v>0</v>
      </c>
      <c r="J56">
        <v>0.13524289583148519</v>
      </c>
      <c r="K56">
        <v>0.48003723903357493</v>
      </c>
      <c r="L56">
        <v>1.314939356356613</v>
      </c>
      <c r="M56">
        <v>0.2658075309815453</v>
      </c>
      <c r="N56">
        <v>0.15831627680454269</v>
      </c>
      <c r="O56">
        <v>1.041144316976135</v>
      </c>
      <c r="P56">
        <v>1.3163204650746509</v>
      </c>
      <c r="Q56">
        <v>2.517390942603202</v>
      </c>
      <c r="R56">
        <v>0</v>
      </c>
      <c r="S56">
        <v>0</v>
      </c>
      <c r="T56">
        <v>0</v>
      </c>
      <c r="U56">
        <v>0.087886168091085501</v>
      </c>
      <c r="V56">
        <v>0.28588472872366683</v>
      </c>
      <c r="W56" t="s">
        <v>147</v>
      </c>
      <c r="X56" t="s">
        <v>148</v>
      </c>
      <c r="Y56" t="s">
        <v>149</v>
      </c>
      <c r="Z56" t="s">
        <v>150</v>
      </c>
      <c r="AA56" t="s">
        <v>151</v>
      </c>
      <c r="AB56" t="s">
        <v>152</v>
      </c>
      <c r="AC56" t="s">
        <v>153</v>
      </c>
      <c r="AD56" t="s">
        <v>154</v>
      </c>
      <c r="AE56" t="s">
        <v>155</v>
      </c>
      <c r="AF56" t="s">
        <v>156</v>
      </c>
      <c r="AG56" t="s">
        <v>157</v>
      </c>
      <c r="AH56" t="s">
        <v>158</v>
      </c>
      <c r="AI56" t="s">
        <v>159</v>
      </c>
      <c r="AJ56" t="s">
        <v>160</v>
      </c>
      <c r="AK56" t="s">
        <v>161</v>
      </c>
      <c r="AL56" t="s">
        <v>195</v>
      </c>
      <c r="AM56" t="s">
        <v>195</v>
      </c>
      <c r="AN56" t="s">
        <v>195</v>
      </c>
      <c r="AO56">
        <v>1.375651583691184</v>
      </c>
      <c r="AP56">
        <v>0</v>
      </c>
      <c r="AQ56">
        <v>0</v>
      </c>
      <c r="AR56">
        <v>0</v>
      </c>
      <c r="AS56">
        <v>0.016456890238120601</v>
      </c>
      <c r="AT56">
        <v>0.16571006266216459</v>
      </c>
      <c r="AU56">
        <v>0.36861364314958062</v>
      </c>
      <c r="AV56">
        <v>0.3862069507726083</v>
      </c>
      <c r="AW56">
        <v>6.7456113094815384</v>
      </c>
      <c r="AX56">
        <v>0.2475211217687881</v>
      </c>
      <c r="AY56">
        <v>1.5507554905265979</v>
      </c>
      <c r="AZ56">
        <v>0.088897715184110299</v>
      </c>
      <c r="BA56">
        <v>0.090041370244565294</v>
      </c>
      <c r="BB56">
        <v>0</v>
      </c>
      <c r="BC56">
        <v>0.23646641474439181</v>
      </c>
      <c r="BD56"/>
      <c r="BE56"/>
      <c r="BF56"/>
      <c r="BG56">
        <v>0</v>
      </c>
      <c r="BH56">
        <v>0</v>
      </c>
      <c r="BI56">
        <v>22.86913656268402</v>
      </c>
      <c r="BJ56">
        <v>81.140311059200997</v>
      </c>
      <c r="BK56">
        <v>222.3210222899769</v>
      </c>
      <c r="BL56">
        <v>14.19512591135916</v>
      </c>
      <c r="BM56">
        <v>8.4556570773555464</v>
      </c>
      <c r="BN56">
        <v>55.690579422682752</v>
      </c>
      <c r="BO56">
        <v>70.337981997859472</v>
      </c>
      <c r="BP56">
        <v>134.43698866486699</v>
      </c>
      <c r="BQ56">
        <v>0</v>
      </c>
      <c r="BR56">
        <v>0</v>
      </c>
      <c r="BS56">
        <v>0</v>
      </c>
      <c r="BT56">
        <v>10.163677845029371</v>
      </c>
      <c r="BU56">
        <v>33.050458992708577</v>
      </c>
      <c r="BV56">
        <v>41.520217008267053</v>
      </c>
      <c r="BW56">
        <v>0</v>
      </c>
      <c r="BX56">
        <v>0</v>
      </c>
      <c r="BY56">
        <v>0</v>
      </c>
      <c r="BZ56">
        <v>2.2207079730217711</v>
      </c>
      <c r="CA56">
        <v>8.8684356823086787</v>
      </c>
      <c r="CB56">
        <v>31.84116555263364</v>
      </c>
      <c r="CC56">
        <v>5.9410995997165017</v>
      </c>
      <c r="CD56">
        <v>151.683642349861</v>
      </c>
      <c r="CE56">
        <v>7.4690476562563042</v>
      </c>
      <c r="CF56">
        <v>53.870572058437688</v>
      </c>
      <c r="CG56">
        <v>9.0954387941373263</v>
      </c>
      <c r="CH56">
        <v>3.4359395561720469</v>
      </c>
      <c r="CI56">
        <v>0</v>
      </c>
      <c r="CJ56">
        <v>10.384203681049851</v>
      </c>
      <c r="CK56"/>
      <c r="CL56"/>
      <c r="CM56"/>
    </row>
    <row r="57">
      <c r="A57" t="s">
        <v>399</v>
      </c>
      <c r="B57">
        <v>2010</v>
      </c>
      <c r="C57" t="s">
        <v>402</v>
      </c>
      <c r="D57">
        <v>157</v>
      </c>
      <c r="E57" t="s">
        <v>62</v>
      </c>
      <c r="F57" t="s">
        <v>183</v>
      </c>
      <c r="G57" t="s">
        <v>195</v>
      </c>
      <c r="H57">
        <v>0</v>
      </c>
      <c r="I57">
        <v>0</v>
      </c>
      <c r="J57">
        <v>0.0134725991117223</v>
      </c>
      <c r="K57">
        <v>0.054184412243952602</v>
      </c>
      <c r="L57">
        <v>0.0797868524289677</v>
      </c>
      <c r="M57">
        <v>0.042659398349549002</v>
      </c>
      <c r="N57">
        <v>0</v>
      </c>
      <c r="O57">
        <v>0.1712242617210929</v>
      </c>
      <c r="P57">
        <v>0.031630717827546798</v>
      </c>
      <c r="Q57">
        <v>0.16927777230089339</v>
      </c>
      <c r="R57">
        <v>0</v>
      </c>
      <c r="S57">
        <v>0</v>
      </c>
      <c r="T57">
        <v>0</v>
      </c>
      <c r="U57">
        <v>0</v>
      </c>
      <c r="V57">
        <v>0.023870658935823599</v>
      </c>
      <c r="W57" t="s">
        <v>147</v>
      </c>
      <c r="X57" t="s">
        <v>148</v>
      </c>
      <c r="Y57" t="s">
        <v>149</v>
      </c>
      <c r="Z57" t="s">
        <v>150</v>
      </c>
      <c r="AA57" t="s">
        <v>151</v>
      </c>
      <c r="AB57" t="s">
        <v>152</v>
      </c>
      <c r="AC57" t="s">
        <v>153</v>
      </c>
      <c r="AD57" t="s">
        <v>154</v>
      </c>
      <c r="AE57" t="s">
        <v>155</v>
      </c>
      <c r="AF57" t="s">
        <v>156</v>
      </c>
      <c r="AG57" t="s">
        <v>157</v>
      </c>
      <c r="AH57" t="s">
        <v>158</v>
      </c>
      <c r="AI57" t="s">
        <v>159</v>
      </c>
      <c r="AJ57" t="s">
        <v>160</v>
      </c>
      <c r="AK57" t="s">
        <v>161</v>
      </c>
      <c r="AL57" t="s">
        <v>195</v>
      </c>
      <c r="AM57" t="s">
        <v>195</v>
      </c>
      <c r="AN57" t="s">
        <v>195</v>
      </c>
      <c r="AO57">
        <v>0.19587726381720069</v>
      </c>
      <c r="AP57">
        <v>0</v>
      </c>
      <c r="AQ57">
        <v>0</v>
      </c>
      <c r="AR57">
        <v>0</v>
      </c>
      <c r="AS57">
        <v>0</v>
      </c>
      <c r="AT57">
        <v>0.042568520339567997</v>
      </c>
      <c r="AU57">
        <v>0</v>
      </c>
      <c r="AV57">
        <v>0</v>
      </c>
      <c r="AW57">
        <v>0.57991231389625553</v>
      </c>
      <c r="AX57">
        <v>0</v>
      </c>
      <c r="AY57">
        <v>0.10640976314869929</v>
      </c>
      <c r="AZ57">
        <v>0</v>
      </c>
      <c r="BA57">
        <v>0</v>
      </c>
      <c r="BB57">
        <v>0</v>
      </c>
      <c r="BC57">
        <v>0</v>
      </c>
      <c r="BD57"/>
      <c r="BE57"/>
      <c r="BF57"/>
      <c r="BG57">
        <v>0</v>
      </c>
      <c r="BH57">
        <v>0</v>
      </c>
      <c r="BI57">
        <v>2.278172964620472</v>
      </c>
      <c r="BJ57">
        <v>9.1587479189854815</v>
      </c>
      <c r="BK57">
        <v>13.48981952023723</v>
      </c>
      <c r="BL57">
        <v>2.278172964620472</v>
      </c>
      <c r="BM57">
        <v>0</v>
      </c>
      <c r="BN57">
        <v>9.1587479189854815</v>
      </c>
      <c r="BO57">
        <v>1.6901969696316981</v>
      </c>
      <c r="BP57">
        <v>9.0399919896812762</v>
      </c>
      <c r="BQ57">
        <v>0</v>
      </c>
      <c r="BR57">
        <v>0</v>
      </c>
      <c r="BS57">
        <v>0</v>
      </c>
      <c r="BT57">
        <v>0</v>
      </c>
      <c r="BU57">
        <v>2.7596305609242542</v>
      </c>
      <c r="BV57">
        <v>5.9120104226198276</v>
      </c>
      <c r="BW57">
        <v>0</v>
      </c>
      <c r="BX57">
        <v>0</v>
      </c>
      <c r="BY57">
        <v>0</v>
      </c>
      <c r="BZ57">
        <v>0</v>
      </c>
      <c r="CA57">
        <v>2.278172964620472</v>
      </c>
      <c r="CB57">
        <v>0</v>
      </c>
      <c r="CC57">
        <v>0</v>
      </c>
      <c r="CD57">
        <v>13.04006530759934</v>
      </c>
      <c r="CE57">
        <v>0</v>
      </c>
      <c r="CF57">
        <v>3.6964917090035452</v>
      </c>
      <c r="CG57">
        <v>0</v>
      </c>
      <c r="CH57">
        <v>0</v>
      </c>
      <c r="CI57">
        <v>0</v>
      </c>
      <c r="CJ57">
        <v>0</v>
      </c>
      <c r="CK57"/>
      <c r="CL57"/>
      <c r="CM57"/>
    </row>
    <row r="58">
      <c r="A58" t="s">
        <v>399</v>
      </c>
      <c r="B58">
        <v>2010</v>
      </c>
      <c r="C58" t="s">
        <v>402</v>
      </c>
      <c r="D58">
        <v>158</v>
      </c>
      <c r="E58" t="s">
        <v>62</v>
      </c>
      <c r="F58" t="s">
        <v>184</v>
      </c>
      <c r="G58" t="s">
        <v>195</v>
      </c>
      <c r="H58">
        <v>1.5558957271538409</v>
      </c>
      <c r="I58">
        <v>5.4830727801614358</v>
      </c>
      <c r="J58">
        <v>9.1401857270482445</v>
      </c>
      <c r="K58">
        <v>11.377667440777</v>
      </c>
      <c r="L58">
        <v>10.351780650141251</v>
      </c>
      <c r="M58">
        <v>9.205875349595031</v>
      </c>
      <c r="N58">
        <v>9.1077851866269839</v>
      </c>
      <c r="O58">
        <v>13.137008527834331</v>
      </c>
      <c r="P58">
        <v>15.04766312776758</v>
      </c>
      <c r="Q58">
        <v>6.3841923106875136</v>
      </c>
      <c r="R58">
        <v>1.3109959834713649</v>
      </c>
      <c r="S58">
        <v>2.788860148296064</v>
      </c>
      <c r="T58">
        <v>6.9979419330537356</v>
      </c>
      <c r="U58">
        <v>9.7658187199881219</v>
      </c>
      <c r="V58">
        <v>10.1227186344616</v>
      </c>
      <c r="W58" t="s">
        <v>147</v>
      </c>
      <c r="X58" t="s">
        <v>148</v>
      </c>
      <c r="Y58" t="s">
        <v>149</v>
      </c>
      <c r="Z58" t="s">
        <v>150</v>
      </c>
      <c r="AA58" t="s">
        <v>151</v>
      </c>
      <c r="AB58" t="s">
        <v>152</v>
      </c>
      <c r="AC58" t="s">
        <v>153</v>
      </c>
      <c r="AD58" t="s">
        <v>154</v>
      </c>
      <c r="AE58" t="s">
        <v>155</v>
      </c>
      <c r="AF58" t="s">
        <v>156</v>
      </c>
      <c r="AG58" t="s">
        <v>157</v>
      </c>
      <c r="AH58" t="s">
        <v>158</v>
      </c>
      <c r="AI58" t="s">
        <v>159</v>
      </c>
      <c r="AJ58" t="s">
        <v>160</v>
      </c>
      <c r="AK58" t="s">
        <v>161</v>
      </c>
      <c r="AL58" t="s">
        <v>195</v>
      </c>
      <c r="AM58" t="s">
        <v>195</v>
      </c>
      <c r="AN58" t="s">
        <v>195</v>
      </c>
      <c r="AO58">
        <v>0.34054168861742939</v>
      </c>
      <c r="AP58">
        <v>22.332319149606779</v>
      </c>
      <c r="AQ58">
        <v>9.9740995906557597</v>
      </c>
      <c r="AR58">
        <v>7.8894095342573634</v>
      </c>
      <c r="AS58">
        <v>6.9137106730190387</v>
      </c>
      <c r="AT58">
        <v>7.1925743426506301</v>
      </c>
      <c r="AU58">
        <v>6.1257764400776598</v>
      </c>
      <c r="AV58">
        <v>5.7731220278877089</v>
      </c>
      <c r="AW58">
        <v>9.5708278329928493</v>
      </c>
      <c r="AX58">
        <v>6.7809892190339864</v>
      </c>
      <c r="AY58">
        <v>6.9600074293989014</v>
      </c>
      <c r="AZ58">
        <v>0.56544691645804335</v>
      </c>
      <c r="BA58">
        <v>16.369265663667871</v>
      </c>
      <c r="BB58">
        <v>7.1441764604457587</v>
      </c>
      <c r="BC58">
        <v>7.0579486520088164</v>
      </c>
      <c r="BD58"/>
      <c r="BE58"/>
      <c r="BF58"/>
      <c r="BG58">
        <v>262.99227442091671</v>
      </c>
      <c r="BH58">
        <v>927.12990901627279</v>
      </c>
      <c r="BI58">
        <v>1545.575864188934</v>
      </c>
      <c r="BJ58">
        <v>1923.1580390125091</v>
      </c>
      <c r="BK58">
        <v>1750.208818023131</v>
      </c>
      <c r="BL58">
        <v>491.62850739865559</v>
      </c>
      <c r="BM58">
        <v>486.44592853466281</v>
      </c>
      <c r="BN58">
        <v>702.69568288157711</v>
      </c>
      <c r="BO58">
        <v>804.07642840282426</v>
      </c>
      <c r="BP58">
        <v>340.93694975270728</v>
      </c>
      <c r="BQ58">
        <v>151.3781285066041</v>
      </c>
      <c r="BR58">
        <v>322.97050984316388</v>
      </c>
      <c r="BS58">
        <v>809.29194026586072</v>
      </c>
      <c r="BT58">
        <v>1129.377210530404</v>
      </c>
      <c r="BU58">
        <v>1170.2636185453021</v>
      </c>
      <c r="BV58">
        <v>10.27830373576009</v>
      </c>
      <c r="BW58">
        <v>891.8742284349172</v>
      </c>
      <c r="BX58">
        <v>1253.6663289338931</v>
      </c>
      <c r="BY58">
        <v>405.11332468176448</v>
      </c>
      <c r="BZ58">
        <v>932.94250569738676</v>
      </c>
      <c r="CA58">
        <v>384.93065492385892</v>
      </c>
      <c r="CB58">
        <v>529.14987112342169</v>
      </c>
      <c r="CC58">
        <v>88.809103255090406</v>
      </c>
      <c r="CD58">
        <v>215.21222605447781</v>
      </c>
      <c r="CE58">
        <v>204.61902916243011</v>
      </c>
      <c r="CF58">
        <v>241.7786582366864</v>
      </c>
      <c r="CG58">
        <v>57.852868426668863</v>
      </c>
      <c r="CH58">
        <v>624.64406357343375</v>
      </c>
      <c r="CI58">
        <v>258.25045767288628</v>
      </c>
      <c r="CJ58">
        <v>309.94328074908572</v>
      </c>
      <c r="CK58"/>
      <c r="CL58"/>
      <c r="CM58"/>
    </row>
    <row r="59">
      <c r="A59" t="s">
        <v>399</v>
      </c>
      <c r="B59">
        <v>2010</v>
      </c>
      <c r="C59" t="s">
        <v>402</v>
      </c>
      <c r="D59">
        <v>159</v>
      </c>
      <c r="E59" t="s">
        <v>62</v>
      </c>
      <c r="F59" t="s">
        <v>185</v>
      </c>
      <c r="G59" t="s">
        <v>195</v>
      </c>
      <c r="H59">
        <v>3.2272946953120689</v>
      </c>
      <c r="I59">
        <v>4.3502007958541924</v>
      </c>
      <c r="J59">
        <v>13.51014606280655</v>
      </c>
      <c r="K59">
        <v>32.494860128335077</v>
      </c>
      <c r="L59">
        <v>41.832388953265337</v>
      </c>
      <c r="M59">
        <v>11.973396474706099</v>
      </c>
      <c r="N59">
        <v>22.5682293713575</v>
      </c>
      <c r="O59">
        <v>38.516503598704972</v>
      </c>
      <c r="P59">
        <v>42.599768623692277</v>
      </c>
      <c r="Q59">
        <v>25.873243618392308</v>
      </c>
      <c r="R59">
        <v>2.834055538257827</v>
      </c>
      <c r="S59">
        <v>3.943605375525129</v>
      </c>
      <c r="T59">
        <v>4.3339224292837137</v>
      </c>
      <c r="U59">
        <v>17.831327197130928</v>
      </c>
      <c r="V59">
        <v>45.157685090256308</v>
      </c>
      <c r="W59" t="s">
        <v>147</v>
      </c>
      <c r="X59" t="s">
        <v>148</v>
      </c>
      <c r="Y59" t="s">
        <v>149</v>
      </c>
      <c r="Z59" t="s">
        <v>150</v>
      </c>
      <c r="AA59" t="s">
        <v>151</v>
      </c>
      <c r="AB59" t="s">
        <v>152</v>
      </c>
      <c r="AC59" t="s">
        <v>153</v>
      </c>
      <c r="AD59" t="s">
        <v>154</v>
      </c>
      <c r="AE59" t="s">
        <v>155</v>
      </c>
      <c r="AF59" t="s">
        <v>156</v>
      </c>
      <c r="AG59" t="s">
        <v>157</v>
      </c>
      <c r="AH59" t="s">
        <v>158</v>
      </c>
      <c r="AI59" t="s">
        <v>159</v>
      </c>
      <c r="AJ59" t="s">
        <v>160</v>
      </c>
      <c r="AK59" t="s">
        <v>161</v>
      </c>
      <c r="AL59" t="s">
        <v>195</v>
      </c>
      <c r="AM59" t="s">
        <v>195</v>
      </c>
      <c r="AN59" t="s">
        <v>195</v>
      </c>
      <c r="AO59">
        <v>2.9776520731056051</v>
      </c>
      <c r="AP59">
        <v>9.701939864242993</v>
      </c>
      <c r="AQ59">
        <v>33.564959807032501</v>
      </c>
      <c r="AR59">
        <v>9.078230307381375</v>
      </c>
      <c r="AS59">
        <v>35.964726014264848</v>
      </c>
      <c r="AT59">
        <v>11.633249098658769</v>
      </c>
      <c r="AU59">
        <v>7.6065219404207438</v>
      </c>
      <c r="AV59">
        <v>71.430306774540455</v>
      </c>
      <c r="AW59">
        <v>9.0300600866921759</v>
      </c>
      <c r="AX59">
        <v>40.648198363234172</v>
      </c>
      <c r="AY59">
        <v>12.38215688036543</v>
      </c>
      <c r="AZ59">
        <v>3.1510592943672462</v>
      </c>
      <c r="BA59">
        <v>7.8283022929926478</v>
      </c>
      <c r="BB59">
        <v>19.754737633146071</v>
      </c>
      <c r="BC59">
        <v>12.34242838565314</v>
      </c>
      <c r="BD59"/>
      <c r="BE59"/>
      <c r="BF59"/>
      <c r="BG59">
        <v>545.50800373960976</v>
      </c>
      <c r="BH59">
        <v>735.57317762688297</v>
      </c>
      <c r="BI59">
        <v>2284.5220326922522</v>
      </c>
      <c r="BJ59">
        <v>5492.5802505374459</v>
      </c>
      <c r="BK59">
        <v>7072.7364208571589</v>
      </c>
      <c r="BL59">
        <v>639.42458634431034</v>
      </c>
      <c r="BM59">
        <v>1205.366954421876</v>
      </c>
      <c r="BN59">
        <v>2060.239265366793</v>
      </c>
      <c r="BO59">
        <v>2276.33151505877</v>
      </c>
      <c r="BP59">
        <v>1381.7166416958109</v>
      </c>
      <c r="BQ59">
        <v>327.24282062960032</v>
      </c>
      <c r="BR59">
        <v>456.69849724511198</v>
      </c>
      <c r="BS59">
        <v>501.20571523893727</v>
      </c>
      <c r="BT59">
        <v>2062.1204578304059</v>
      </c>
      <c r="BU59">
        <v>5220.5734316217422</v>
      </c>
      <c r="BV59">
        <v>89.872146200512773</v>
      </c>
      <c r="BW59">
        <v>387.46133228603998</v>
      </c>
      <c r="BX59">
        <v>4218.8529961659979</v>
      </c>
      <c r="BY59">
        <v>466.15808776064648</v>
      </c>
      <c r="BZ59">
        <v>4853.1133556701907</v>
      </c>
      <c r="CA59">
        <v>622.58573649846585</v>
      </c>
      <c r="CB59">
        <v>657.05794911772671</v>
      </c>
      <c r="CC59">
        <v>1098.826849534651</v>
      </c>
      <c r="CD59">
        <v>203.05237609263401</v>
      </c>
      <c r="CE59">
        <v>1226.575447567478</v>
      </c>
      <c r="CF59">
        <v>430.13478174828049</v>
      </c>
      <c r="CG59">
        <v>322.39599059726578</v>
      </c>
      <c r="CH59">
        <v>298.72461328729349</v>
      </c>
      <c r="CI59">
        <v>714.10190708663515</v>
      </c>
      <c r="CJ59">
        <v>542.00631583954419</v>
      </c>
      <c r="CK59"/>
      <c r="CL59"/>
      <c r="CM59"/>
    </row>
    <row r="60">
      <c r="A60" t="s">
        <v>399</v>
      </c>
      <c r="B60">
        <v>2010</v>
      </c>
      <c r="C60" t="s">
        <v>402</v>
      </c>
      <c r="D60">
        <v>160</v>
      </c>
      <c r="E60" t="s">
        <v>62</v>
      </c>
      <c r="F60" t="s">
        <v>186</v>
      </c>
      <c r="G60" t="s">
        <v>195</v>
      </c>
      <c r="H60">
        <v>31.831857411682559</v>
      </c>
      <c r="I60">
        <v>31.49444713067102</v>
      </c>
      <c r="J60">
        <v>32.857354250223374</v>
      </c>
      <c r="K60">
        <v>33.158123347073342</v>
      </c>
      <c r="L60">
        <v>15.94479930403905</v>
      </c>
      <c r="M60">
        <v>44.066676891018922</v>
      </c>
      <c r="N60">
        <v>43.849907318978303</v>
      </c>
      <c r="O60">
        <v>30.815118884550241</v>
      </c>
      <c r="P60">
        <v>17.226815391112389</v>
      </c>
      <c r="Q60">
        <v>4.2230397327661402</v>
      </c>
      <c r="R60">
        <v>32.31846783628523</v>
      </c>
      <c r="S60">
        <v>31.112378293111</v>
      </c>
      <c r="T60">
        <v>29.183560392407319</v>
      </c>
      <c r="U60">
        <v>25.767834543879559</v>
      </c>
      <c r="V60">
        <v>29.263527853901969</v>
      </c>
      <c r="W60" t="s">
        <v>147</v>
      </c>
      <c r="X60" t="s">
        <v>148</v>
      </c>
      <c r="Y60" t="s">
        <v>149</v>
      </c>
      <c r="Z60" t="s">
        <v>150</v>
      </c>
      <c r="AA60" t="s">
        <v>151</v>
      </c>
      <c r="AB60" t="s">
        <v>152</v>
      </c>
      <c r="AC60" t="s">
        <v>153</v>
      </c>
      <c r="AD60" t="s">
        <v>154</v>
      </c>
      <c r="AE60" t="s">
        <v>155</v>
      </c>
      <c r="AF60" t="s">
        <v>156</v>
      </c>
      <c r="AG60" t="s">
        <v>157</v>
      </c>
      <c r="AH60" t="s">
        <v>158</v>
      </c>
      <c r="AI60" t="s">
        <v>159</v>
      </c>
      <c r="AJ60" t="s">
        <v>160</v>
      </c>
      <c r="AK60" t="s">
        <v>161</v>
      </c>
      <c r="AL60" t="s">
        <v>195</v>
      </c>
      <c r="AM60" t="s">
        <v>195</v>
      </c>
      <c r="AN60" t="s">
        <v>195</v>
      </c>
      <c r="AO60">
        <v>61.741207923733199</v>
      </c>
      <c r="AP60">
        <v>9.8867382283348331</v>
      </c>
      <c r="AQ60">
        <v>16.084783133023549</v>
      </c>
      <c r="AR60">
        <v>24.069395735497</v>
      </c>
      <c r="AS60">
        <v>24.596727629041851</v>
      </c>
      <c r="AT60">
        <v>13.652041868593759</v>
      </c>
      <c r="AU60">
        <v>52.628851389138063</v>
      </c>
      <c r="AV60">
        <v>5.4470298971686297</v>
      </c>
      <c r="AW60">
        <v>3.5923269572306942</v>
      </c>
      <c r="AX60">
        <v>22.693606607052381</v>
      </c>
      <c r="AY60">
        <v>29.334173702851562</v>
      </c>
      <c r="AZ60">
        <v>53.287237253784212</v>
      </c>
      <c r="BA60">
        <v>24.908884292705771</v>
      </c>
      <c r="BB60">
        <v>16.596977095554859</v>
      </c>
      <c r="BC60">
        <v>35.974754651151073</v>
      </c>
      <c r="BD60"/>
      <c r="BE60"/>
      <c r="BF60"/>
      <c r="BG60">
        <v>5380.522893429712</v>
      </c>
      <c r="BH60">
        <v>5325.3795952562814</v>
      </c>
      <c r="BI60">
        <v>5556.0724045211609</v>
      </c>
      <c r="BJ60">
        <v>5604.6911025848749</v>
      </c>
      <c r="BK60">
        <v>2695.838453953083</v>
      </c>
      <c r="BL60">
        <v>2353.3269529772069</v>
      </c>
      <c r="BM60">
        <v>2342.019321366864</v>
      </c>
      <c r="BN60">
        <v>1648.293899008808</v>
      </c>
      <c r="BO60">
        <v>920.52008839032521</v>
      </c>
      <c r="BP60">
        <v>225.5242660474814</v>
      </c>
      <c r="BQ60">
        <v>3731.749935879644</v>
      </c>
      <c r="BR60">
        <v>3603.042155376203</v>
      </c>
      <c r="BS60">
        <v>3374.9951685482042</v>
      </c>
      <c r="BT60">
        <v>2979.9452491384232</v>
      </c>
      <c r="BU60">
        <v>3383.0874130119478</v>
      </c>
      <c r="BV60">
        <v>1863.486642793278</v>
      </c>
      <c r="BW60">
        <v>394.84152855165468</v>
      </c>
      <c r="BX60">
        <v>2021.7314694718891</v>
      </c>
      <c r="BY60">
        <v>1235.939506898234</v>
      </c>
      <c r="BZ60">
        <v>3319.1051508341379</v>
      </c>
      <c r="CA60">
        <v>730.6270560686504</v>
      </c>
      <c r="CB60">
        <v>4546.1257364434723</v>
      </c>
      <c r="CC60">
        <v>83.792762085129183</v>
      </c>
      <c r="CD60">
        <v>80.778036620409026</v>
      </c>
      <c r="CE60">
        <v>684.78854664669143</v>
      </c>
      <c r="CF60">
        <v>1019.018618916887</v>
      </c>
      <c r="CG60">
        <v>5452.005194359589</v>
      </c>
      <c r="CH60">
        <v>950.51219910312409</v>
      </c>
      <c r="CI60">
        <v>599.95395615494351</v>
      </c>
      <c r="CJ60">
        <v>1579.798044797006</v>
      </c>
      <c r="CK60"/>
      <c r="CL60"/>
      <c r="CM60"/>
    </row>
    <row r="61">
      <c r="A61" t="s">
        <v>399</v>
      </c>
      <c r="B61">
        <v>2010</v>
      </c>
      <c r="C61" t="s">
        <v>402</v>
      </c>
      <c r="D61">
        <v>161</v>
      </c>
      <c r="E61" t="s">
        <v>62</v>
      </c>
      <c r="F61" t="s">
        <v>187</v>
      </c>
      <c r="G61" t="s">
        <v>195</v>
      </c>
      <c r="H61">
        <v>1.96586810216214</v>
      </c>
      <c r="I61">
        <v>1.5675496130852931</v>
      </c>
      <c r="J61">
        <v>0.44572472431699028</v>
      </c>
      <c r="K61">
        <v>0.66099383355147834</v>
      </c>
      <c r="L61">
        <v>0.70046188189547776</v>
      </c>
      <c r="M61">
        <v>0.93369202647332128</v>
      </c>
      <c r="N61">
        <v>1.272596027633226</v>
      </c>
      <c r="O61">
        <v>0.89219212969433448</v>
      </c>
      <c r="P61">
        <v>1.064295933312253</v>
      </c>
      <c r="Q61">
        <v>0.077943979326280194</v>
      </c>
      <c r="R61">
        <v>2.1586547419812701</v>
      </c>
      <c r="S61">
        <v>2.0903981591908418</v>
      </c>
      <c r="T61">
        <v>0.80206303833134585</v>
      </c>
      <c r="U61">
        <v>0.26748804493701828</v>
      </c>
      <c r="V61">
        <v>0.52985469102020655</v>
      </c>
      <c r="W61" t="s">
        <v>147</v>
      </c>
      <c r="X61" t="s">
        <v>148</v>
      </c>
      <c r="Y61" t="s">
        <v>149</v>
      </c>
      <c r="Z61" t="s">
        <v>150</v>
      </c>
      <c r="AA61" t="s">
        <v>151</v>
      </c>
      <c r="AB61" t="s">
        <v>152</v>
      </c>
      <c r="AC61" t="s">
        <v>153</v>
      </c>
      <c r="AD61" t="s">
        <v>154</v>
      </c>
      <c r="AE61" t="s">
        <v>155</v>
      </c>
      <c r="AF61" t="s">
        <v>156</v>
      </c>
      <c r="AG61" t="s">
        <v>157</v>
      </c>
      <c r="AH61" t="s">
        <v>158</v>
      </c>
      <c r="AI61" t="s">
        <v>159</v>
      </c>
      <c r="AJ61" t="s">
        <v>160</v>
      </c>
      <c r="AK61" t="s">
        <v>161</v>
      </c>
      <c r="AL61" t="s">
        <v>195</v>
      </c>
      <c r="AM61" t="s">
        <v>195</v>
      </c>
      <c r="AN61" t="s">
        <v>195</v>
      </c>
      <c r="AO61">
        <v>0.33153073442784248</v>
      </c>
      <c r="AP61">
        <v>0</v>
      </c>
      <c r="AQ61">
        <v>0.1819022611924398</v>
      </c>
      <c r="AR61">
        <v>0.27225105672236588</v>
      </c>
      <c r="AS61">
        <v>0.90723709194853863</v>
      </c>
      <c r="AT61">
        <v>0.44035916283373461</v>
      </c>
      <c r="AU61">
        <v>6.3709975718656704</v>
      </c>
      <c r="AV61">
        <v>0.078468312253046194</v>
      </c>
      <c r="AW61">
        <v>1.6426706496421559</v>
      </c>
      <c r="AX61">
        <v>0.39797484060509308</v>
      </c>
      <c r="AY61">
        <v>0.33480312846098459</v>
      </c>
      <c r="AZ61">
        <v>0.15576786227787451</v>
      </c>
      <c r="BA61">
        <v>0.19972141391331699</v>
      </c>
      <c r="BB61">
        <v>0.83492018081169539</v>
      </c>
      <c r="BC61">
        <v>1.005983708233066</v>
      </c>
      <c r="BD61"/>
      <c r="BE61"/>
      <c r="BF61"/>
      <c r="BG61">
        <v>332.28969935209062</v>
      </c>
      <c r="BH61">
        <v>265.05614432414518</v>
      </c>
      <c r="BI61">
        <v>75.370610242411587</v>
      </c>
      <c r="BJ61">
        <v>111.7272596820962</v>
      </c>
      <c r="BK61">
        <v>118.42934117482621</v>
      </c>
      <c r="BL61">
        <v>49.862680072601442</v>
      </c>
      <c r="BM61">
        <v>67.969231116750706</v>
      </c>
      <c r="BN61">
        <v>47.723159843337733</v>
      </c>
      <c r="BO61">
        <v>56.870974951731682</v>
      </c>
      <c r="BP61">
        <v>4.1624658641005601</v>
      </c>
      <c r="BQ61">
        <v>249.2556186692303</v>
      </c>
      <c r="BR61">
        <v>242.083476169134</v>
      </c>
      <c r="BS61">
        <v>92.75629302391954</v>
      </c>
      <c r="BT61">
        <v>30.933904335423549</v>
      </c>
      <c r="BU61">
        <v>61.25525072934019</v>
      </c>
      <c r="BV61">
        <v>10.006333145358621</v>
      </c>
      <c r="BW61">
        <v>0</v>
      </c>
      <c r="BX61">
        <v>22.86369189932131</v>
      </c>
      <c r="BY61">
        <v>13.97982070242513</v>
      </c>
      <c r="BZ61">
        <v>122.4234113711442</v>
      </c>
      <c r="CA61">
        <v>23.567047468131442</v>
      </c>
      <c r="CB61">
        <v>550.3322847409712</v>
      </c>
      <c r="CC61">
        <v>1.2070939106206959</v>
      </c>
      <c r="CD61">
        <v>36.937536998123491</v>
      </c>
      <c r="CE61">
        <v>12.00904807326739</v>
      </c>
      <c r="CF61">
        <v>11.630483443281729</v>
      </c>
      <c r="CG61">
        <v>15.93715940289156</v>
      </c>
      <c r="CH61">
        <v>7.6212823551604671</v>
      </c>
      <c r="CI61">
        <v>30.181018065376271</v>
      </c>
      <c r="CJ61">
        <v>44.176843199495977</v>
      </c>
      <c r="CK61"/>
      <c r="CL61"/>
      <c r="CM61"/>
    </row>
    <row r="62">
      <c r="A62" t="s">
        <v>399</v>
      </c>
      <c r="B62">
        <v>2010</v>
      </c>
      <c r="C62" t="s">
        <v>402</v>
      </c>
      <c r="D62">
        <v>162</v>
      </c>
      <c r="E62" t="s">
        <v>62</v>
      </c>
      <c r="F62" t="s">
        <v>188</v>
      </c>
      <c r="G62" t="s">
        <v>195</v>
      </c>
      <c r="H62">
        <v>0</v>
      </c>
      <c r="I62">
        <v>0.084396301792648898</v>
      </c>
      <c r="J62">
        <v>0.17567226941205519</v>
      </c>
      <c r="K62">
        <v>0.026233442563316101</v>
      </c>
      <c r="L62">
        <v>0.00098750392007940007</v>
      </c>
      <c r="M62">
        <v>0</v>
      </c>
      <c r="N62">
        <v>0</v>
      </c>
      <c r="O62">
        <v>0</v>
      </c>
      <c r="P62">
        <v>0.0031245347866571001</v>
      </c>
      <c r="Q62">
        <v>0</v>
      </c>
      <c r="R62">
        <v>0</v>
      </c>
      <c r="S62">
        <v>0</v>
      </c>
      <c r="T62">
        <v>0.1233971464152247</v>
      </c>
      <c r="U62">
        <v>0.29520995788493931</v>
      </c>
      <c r="V62">
        <v>0</v>
      </c>
      <c r="W62" t="s">
        <v>147</v>
      </c>
      <c r="X62" t="s">
        <v>148</v>
      </c>
      <c r="Y62" t="s">
        <v>149</v>
      </c>
      <c r="Z62" t="s">
        <v>150</v>
      </c>
      <c r="AA62" t="s">
        <v>151</v>
      </c>
      <c r="AB62" t="s">
        <v>152</v>
      </c>
      <c r="AC62" t="s">
        <v>153</v>
      </c>
      <c r="AD62" t="s">
        <v>154</v>
      </c>
      <c r="AE62" t="s">
        <v>155</v>
      </c>
      <c r="AF62" t="s">
        <v>156</v>
      </c>
      <c r="AG62" t="s">
        <v>157</v>
      </c>
      <c r="AH62" t="s">
        <v>158</v>
      </c>
      <c r="AI62" t="s">
        <v>159</v>
      </c>
      <c r="AJ62" t="s">
        <v>160</v>
      </c>
      <c r="AK62" t="s">
        <v>161</v>
      </c>
      <c r="AL62" t="s">
        <v>195</v>
      </c>
      <c r="AM62" t="s">
        <v>195</v>
      </c>
      <c r="AN62" t="s">
        <v>195</v>
      </c>
      <c r="AO62">
        <v>0</v>
      </c>
      <c r="AP62">
        <v>0</v>
      </c>
      <c r="AQ62">
        <v>0</v>
      </c>
      <c r="AR62">
        <v>0.19701562155272939</v>
      </c>
      <c r="AS62">
        <v>0</v>
      </c>
      <c r="AT62">
        <v>0.26927885182601752</v>
      </c>
      <c r="AU62">
        <v>0.27648013465488019</v>
      </c>
      <c r="AV62">
        <v>0.010853426950965099</v>
      </c>
      <c r="AW62">
        <v>0</v>
      </c>
      <c r="AX62">
        <v>0</v>
      </c>
      <c r="AY62">
        <v>0</v>
      </c>
      <c r="AZ62">
        <v>0</v>
      </c>
      <c r="BA62">
        <v>0</v>
      </c>
      <c r="BB62">
        <v>0</v>
      </c>
      <c r="BC62">
        <v>0</v>
      </c>
      <c r="BD62"/>
      <c r="BE62"/>
      <c r="BF62"/>
      <c r="BG62">
        <v>0</v>
      </c>
      <c r="BH62">
        <v>14.270526534945001</v>
      </c>
      <c r="BI62">
        <v>29.705612962227221</v>
      </c>
      <c r="BJ62">
        <v>4.4342178411543394</v>
      </c>
      <c r="BK62">
        <v>0.1669604609262885</v>
      </c>
      <c r="BL62">
        <v>0</v>
      </c>
      <c r="BM62">
        <v>0</v>
      </c>
      <c r="BN62">
        <v>0</v>
      </c>
      <c r="BO62">
        <v>0.1669604609262885</v>
      </c>
      <c r="BP62">
        <v>0</v>
      </c>
      <c r="BQ62">
        <v>0</v>
      </c>
      <c r="BR62">
        <v>0</v>
      </c>
      <c r="BS62">
        <v>14.270526534945001</v>
      </c>
      <c r="BT62">
        <v>34.139830803381557</v>
      </c>
      <c r="BU62">
        <v>0</v>
      </c>
      <c r="BV62">
        <v>0</v>
      </c>
      <c r="BW62">
        <v>0</v>
      </c>
      <c r="BX62">
        <v>0</v>
      </c>
      <c r="BY62">
        <v>10.11655601283011</v>
      </c>
      <c r="BZ62">
        <v>0</v>
      </c>
      <c r="CA62">
        <v>14.4112079837516</v>
      </c>
      <c r="CB62">
        <v>23.88259334174484</v>
      </c>
      <c r="CC62">
        <v>0.1669604609262885</v>
      </c>
      <c r="CD62">
        <v>0</v>
      </c>
      <c r="CE62">
        <v>0</v>
      </c>
      <c r="CF62">
        <v>0</v>
      </c>
      <c r="CG62">
        <v>0</v>
      </c>
      <c r="CH62">
        <v>0</v>
      </c>
      <c r="CI62">
        <v>0</v>
      </c>
      <c r="CJ62">
        <v>0</v>
      </c>
      <c r="CK62"/>
      <c r="CL62"/>
      <c r="CM62"/>
    </row>
    <row r="63">
      <c r="A63" t="s">
        <v>399</v>
      </c>
      <c r="B63">
        <v>2010</v>
      </c>
      <c r="C63" t="s">
        <v>402</v>
      </c>
      <c r="D63">
        <v>163</v>
      </c>
      <c r="E63" t="s">
        <v>62</v>
      </c>
      <c r="F63" t="s">
        <v>189</v>
      </c>
      <c r="G63" t="s">
        <v>195</v>
      </c>
      <c r="H63">
        <v>0</v>
      </c>
      <c r="I63">
        <v>0.1631857783310787</v>
      </c>
      <c r="J63">
        <v>0.13448546622010191</v>
      </c>
      <c r="K63">
        <v>0.026475182311301301</v>
      </c>
      <c r="L63">
        <v>0</v>
      </c>
      <c r="M63">
        <v>0</v>
      </c>
      <c r="N63">
        <v>0.051429257074246497</v>
      </c>
      <c r="O63">
        <v>0</v>
      </c>
      <c r="P63">
        <v>0</v>
      </c>
      <c r="Q63">
        <v>0</v>
      </c>
      <c r="R63">
        <v>0</v>
      </c>
      <c r="S63">
        <v>0.042819973752611998</v>
      </c>
      <c r="T63">
        <v>0.2227868364142615</v>
      </c>
      <c r="U63">
        <v>0.18451816789225181</v>
      </c>
      <c r="V63">
        <v>0</v>
      </c>
      <c r="W63" t="s">
        <v>147</v>
      </c>
      <c r="X63" t="s">
        <v>148</v>
      </c>
      <c r="Y63" t="s">
        <v>149</v>
      </c>
      <c r="Z63" t="s">
        <v>150</v>
      </c>
      <c r="AA63" t="s">
        <v>151</v>
      </c>
      <c r="AB63" t="s">
        <v>152</v>
      </c>
      <c r="AC63" t="s">
        <v>153</v>
      </c>
      <c r="AD63" t="s">
        <v>154</v>
      </c>
      <c r="AE63" t="s">
        <v>155</v>
      </c>
      <c r="AF63" t="s">
        <v>156</v>
      </c>
      <c r="AG63" t="s">
        <v>157</v>
      </c>
      <c r="AH63" t="s">
        <v>158</v>
      </c>
      <c r="AI63" t="s">
        <v>159</v>
      </c>
      <c r="AJ63" t="s">
        <v>160</v>
      </c>
      <c r="AK63" t="s">
        <v>161</v>
      </c>
      <c r="AL63" t="s">
        <v>195</v>
      </c>
      <c r="AM63" t="s">
        <v>195</v>
      </c>
      <c r="AN63" t="s">
        <v>195</v>
      </c>
      <c r="AO63">
        <v>0</v>
      </c>
      <c r="AP63">
        <v>0</v>
      </c>
      <c r="AQ63">
        <v>0.086145611590263099</v>
      </c>
      <c r="AR63">
        <v>0.19937839856398071</v>
      </c>
      <c r="AS63">
        <v>0</v>
      </c>
      <c r="AT63">
        <v>0</v>
      </c>
      <c r="AU63">
        <v>0</v>
      </c>
      <c r="AV63">
        <v>0</v>
      </c>
      <c r="AW63">
        <v>0</v>
      </c>
      <c r="AX63">
        <v>0.0550227597841609</v>
      </c>
      <c r="AY63">
        <v>0</v>
      </c>
      <c r="AZ63">
        <v>0</v>
      </c>
      <c r="BA63">
        <v>0.089979663248748898</v>
      </c>
      <c r="BB63">
        <v>0.61725014993541405</v>
      </c>
      <c r="BC63">
        <v>0.14430240702222549</v>
      </c>
      <c r="BD63"/>
      <c r="BE63"/>
      <c r="BF63"/>
      <c r="BG63">
        <v>0</v>
      </c>
      <c r="BH63">
        <v>27.59299791975188</v>
      </c>
      <c r="BI63">
        <v>22.741057663508961</v>
      </c>
      <c r="BJ63">
        <v>4.4750789176541286</v>
      </c>
      <c r="BK63">
        <v>0</v>
      </c>
      <c r="BL63">
        <v>0</v>
      </c>
      <c r="BM63">
        <v>2.7468316609029322</v>
      </c>
      <c r="BN63">
        <v>0</v>
      </c>
      <c r="BO63">
        <v>0</v>
      </c>
      <c r="BP63">
        <v>0</v>
      </c>
      <c r="BQ63">
        <v>0</v>
      </c>
      <c r="BR63">
        <v>4.9588677879030909</v>
      </c>
      <c r="BS63">
        <v>25.764659500212819</v>
      </c>
      <c r="BT63">
        <v>21.338775551896131</v>
      </c>
      <c r="BU63">
        <v>0</v>
      </c>
      <c r="BV63">
        <v>0</v>
      </c>
      <c r="BW63">
        <v>0</v>
      </c>
      <c r="BX63">
        <v>10.827829785989699</v>
      </c>
      <c r="BY63">
        <v>10.23788225991531</v>
      </c>
      <c r="BZ63">
        <v>0</v>
      </c>
      <c r="CA63">
        <v>0</v>
      </c>
      <c r="CB63">
        <v>0</v>
      </c>
      <c r="CC63">
        <v>0</v>
      </c>
      <c r="CD63">
        <v>0</v>
      </c>
      <c r="CE63">
        <v>1.6603335184886929</v>
      </c>
      <c r="CF63">
        <v>0</v>
      </c>
      <c r="CG63">
        <v>0</v>
      </c>
      <c r="CH63">
        <v>3.433584844029816</v>
      </c>
      <c r="CI63">
        <v>22.312597484403732</v>
      </c>
      <c r="CJ63">
        <v>6.3369066080877197</v>
      </c>
      <c r="CK63"/>
      <c r="CL63"/>
      <c r="CM63"/>
    </row>
    <row r="64">
      <c r="A64" t="s">
        <v>399</v>
      </c>
      <c r="B64">
        <v>2010</v>
      </c>
      <c r="C64" t="s">
        <v>402</v>
      </c>
      <c r="D64">
        <v>164</v>
      </c>
      <c r="E64" t="s">
        <v>62</v>
      </c>
      <c r="F64" t="s">
        <v>190</v>
      </c>
      <c r="G64" t="s">
        <v>195</v>
      </c>
      <c r="H64">
        <v>54.883290270859909</v>
      </c>
      <c r="I64">
        <v>51.000345168241843</v>
      </c>
      <c r="J64">
        <v>37.042868851541947</v>
      </c>
      <c r="K64">
        <v>13.219994982110981</v>
      </c>
      <c r="L64">
        <v>1.0522951624313901</v>
      </c>
      <c r="M64">
        <v>25.118461996688559</v>
      </c>
      <c r="N64">
        <v>12.503804552899281</v>
      </c>
      <c r="O64">
        <v>2.947613953887315</v>
      </c>
      <c r="P64">
        <v>0.037416904014429098</v>
      </c>
      <c r="Q64">
        <v>0.31394368282420271</v>
      </c>
      <c r="R64">
        <v>54.501168025974657</v>
      </c>
      <c r="S64">
        <v>54.438136681654171</v>
      </c>
      <c r="T64">
        <v>53.147190425962798</v>
      </c>
      <c r="U64">
        <v>40.547894092353573</v>
      </c>
      <c r="V64">
        <v>8.2879274452441205</v>
      </c>
      <c r="W64" t="s">
        <v>147</v>
      </c>
      <c r="X64" t="s">
        <v>148</v>
      </c>
      <c r="Y64" t="s">
        <v>149</v>
      </c>
      <c r="Z64" t="s">
        <v>150</v>
      </c>
      <c r="AA64" t="s">
        <v>151</v>
      </c>
      <c r="AB64" t="s">
        <v>152</v>
      </c>
      <c r="AC64" t="s">
        <v>153</v>
      </c>
      <c r="AD64" t="s">
        <v>154</v>
      </c>
      <c r="AE64" t="s">
        <v>155</v>
      </c>
      <c r="AF64" t="s">
        <v>156</v>
      </c>
      <c r="AG64" t="s">
        <v>157</v>
      </c>
      <c r="AH64" t="s">
        <v>158</v>
      </c>
      <c r="AI64" t="s">
        <v>159</v>
      </c>
      <c r="AJ64" t="s">
        <v>160</v>
      </c>
      <c r="AK64" t="s">
        <v>161</v>
      </c>
      <c r="AL64" t="s">
        <v>195</v>
      </c>
      <c r="AM64" t="s">
        <v>195</v>
      </c>
      <c r="AN64" t="s">
        <v>195</v>
      </c>
      <c r="AO64">
        <v>30.088120478208541</v>
      </c>
      <c r="AP64">
        <v>44.395915487295042</v>
      </c>
      <c r="AQ64">
        <v>35.619148587529118</v>
      </c>
      <c r="AR64">
        <v>46.398546163311408</v>
      </c>
      <c r="AS64">
        <v>5.9448494378676768</v>
      </c>
      <c r="AT64">
        <v>33.562169310898568</v>
      </c>
      <c r="AU64">
        <v>20.775450665944678</v>
      </c>
      <c r="AV64">
        <v>6.0657603682575809</v>
      </c>
      <c r="AW64">
        <v>59.798714562295217</v>
      </c>
      <c r="AX64">
        <v>20.441302854594621</v>
      </c>
      <c r="AY64">
        <v>45.084901080850813</v>
      </c>
      <c r="AZ64">
        <v>38.969878858413963</v>
      </c>
      <c r="BA64">
        <v>46.329554507985897</v>
      </c>
      <c r="BB64">
        <v>49.131259190979627</v>
      </c>
      <c r="BC64">
        <v>33.955028779517022</v>
      </c>
      <c r="BD64"/>
      <c r="BE64"/>
      <c r="BF64"/>
      <c r="BG64">
        <v>9276.8950284607654</v>
      </c>
      <c r="BH64">
        <v>8623.6216937901754</v>
      </c>
      <c r="BI64">
        <v>6263.8293954830369</v>
      </c>
      <c r="BJ64">
        <v>2234.565191669506</v>
      </c>
      <c r="BK64">
        <v>177.91492446522929</v>
      </c>
      <c r="BL64">
        <v>1341.4207243339531</v>
      </c>
      <c r="BM64">
        <v>667.82699540190038</v>
      </c>
      <c r="BN64">
        <v>157.66721897223019</v>
      </c>
      <c r="BO64">
        <v>1.999383577792579</v>
      </c>
      <c r="BP64">
        <v>16.765629293001108</v>
      </c>
      <c r="BQ64">
        <v>6293.1427107428799</v>
      </c>
      <c r="BR64">
        <v>6304.3364758637599</v>
      </c>
      <c r="BS64">
        <v>6146.320342606411</v>
      </c>
      <c r="BT64">
        <v>4689.1990150478869</v>
      </c>
      <c r="BU64">
        <v>958.14773802889238</v>
      </c>
      <c r="BV64">
        <v>908.12623373284816</v>
      </c>
      <c r="BW64">
        <v>1773.0166135293759</v>
      </c>
      <c r="BX64">
        <v>4477.0484637343216</v>
      </c>
      <c r="BY64">
        <v>2382.519149880683</v>
      </c>
      <c r="BZ64">
        <v>802.20347550877307</v>
      </c>
      <c r="CA64">
        <v>1796.17299704526</v>
      </c>
      <c r="CB64">
        <v>1794.6014109317159</v>
      </c>
      <c r="CC64">
        <v>93.310818005058223</v>
      </c>
      <c r="CD64">
        <v>1344.650086775569</v>
      </c>
      <c r="CE64">
        <v>616.82439092835239</v>
      </c>
      <c r="CF64">
        <v>1566.171731946451</v>
      </c>
      <c r="CG64">
        <v>3987.145757768641</v>
      </c>
      <c r="CH64">
        <v>1767.915665004286</v>
      </c>
      <c r="CI64">
        <v>1776.0157860552081</v>
      </c>
      <c r="CJ64">
        <v>1491.1036530221529</v>
      </c>
      <c r="CK64"/>
      <c r="CL64"/>
      <c r="CM64"/>
    </row>
    <row r="65">
      <c r="A65" t="s">
        <v>399</v>
      </c>
      <c r="B65">
        <v>2010</v>
      </c>
      <c r="C65" t="s">
        <v>402</v>
      </c>
      <c r="D65">
        <v>165</v>
      </c>
      <c r="E65" t="s">
        <v>62</v>
      </c>
      <c r="F65" t="s">
        <v>46</v>
      </c>
      <c r="G65" t="s">
        <v>195</v>
      </c>
      <c r="H65">
        <v>6.1902948948490817</v>
      </c>
      <c r="I65">
        <v>5.3494148756865876</v>
      </c>
      <c r="J65">
        <v>4.2115834944771411</v>
      </c>
      <c r="K65">
        <v>3.1948328398306529</v>
      </c>
      <c r="L65">
        <v>0.72204218097838002</v>
      </c>
      <c r="M65">
        <v>5.7675327256142683</v>
      </c>
      <c r="N65">
        <v>4.1894395580857422</v>
      </c>
      <c r="O65">
        <v>2.0232356334246382</v>
      </c>
      <c r="P65">
        <v>0.36086833107462202</v>
      </c>
      <c r="Q65">
        <v>0.018370826038031599</v>
      </c>
      <c r="R65">
        <v>6.4433438369320486</v>
      </c>
      <c r="S65">
        <v>5.369568293320337</v>
      </c>
      <c r="T65">
        <v>4.8010733145047331</v>
      </c>
      <c r="U65">
        <v>3.6881696612704999</v>
      </c>
      <c r="V65">
        <v>2.744587462543032</v>
      </c>
      <c r="W65" t="s">
        <v>147</v>
      </c>
      <c r="X65" t="s">
        <v>148</v>
      </c>
      <c r="Y65" t="s">
        <v>149</v>
      </c>
      <c r="Z65" t="s">
        <v>150</v>
      </c>
      <c r="AA65" t="s">
        <v>151</v>
      </c>
      <c r="AB65" t="s">
        <v>152</v>
      </c>
      <c r="AC65" t="s">
        <v>153</v>
      </c>
      <c r="AD65" t="s">
        <v>154</v>
      </c>
      <c r="AE65" t="s">
        <v>155</v>
      </c>
      <c r="AF65" t="s">
        <v>156</v>
      </c>
      <c r="AG65" t="s">
        <v>157</v>
      </c>
      <c r="AH65" t="s">
        <v>158</v>
      </c>
      <c r="AI65" t="s">
        <v>159</v>
      </c>
      <c r="AJ65" t="s">
        <v>160</v>
      </c>
      <c r="AK65" t="s">
        <v>161</v>
      </c>
      <c r="AL65" t="s">
        <v>195</v>
      </c>
      <c r="AM65" t="s">
        <v>195</v>
      </c>
      <c r="AN65" t="s">
        <v>195</v>
      </c>
      <c r="AO65">
        <v>0.71575522127542057</v>
      </c>
      <c r="AP65">
        <v>7.4664633872838531</v>
      </c>
      <c r="AQ65">
        <v>2.768864492997861</v>
      </c>
      <c r="AR65">
        <v>1.449354655586242</v>
      </c>
      <c r="AS65">
        <v>1.595447293972752</v>
      </c>
      <c r="AT65">
        <v>29.697704305680251</v>
      </c>
      <c r="AU65">
        <v>3.267161893213153</v>
      </c>
      <c r="AV65">
        <v>3.9965424860747909</v>
      </c>
      <c r="AW65">
        <v>1.7505543417464899</v>
      </c>
      <c r="AX65">
        <v>2.987735241520058</v>
      </c>
      <c r="AY65">
        <v>1.0350440179396769</v>
      </c>
      <c r="AZ65">
        <v>0.12132888604949769</v>
      </c>
      <c r="BA65">
        <v>2.928380858676265</v>
      </c>
      <c r="BB65">
        <v>2.4673734906574398</v>
      </c>
      <c r="BC65">
        <v>1.2690242630029991</v>
      </c>
      <c r="BD65"/>
      <c r="BE65"/>
      <c r="BF65"/>
      <c r="BG65">
        <v>1046.3424414119361</v>
      </c>
      <c r="BH65">
        <v>904.52976384522481</v>
      </c>
      <c r="BI65">
        <v>712.16515653697718</v>
      </c>
      <c r="BJ65">
        <v>540.02004287812883</v>
      </c>
      <c r="BK65">
        <v>122.07799168501219</v>
      </c>
      <c r="BL65">
        <v>308.00802722050503</v>
      </c>
      <c r="BM65">
        <v>223.7575628007981</v>
      </c>
      <c r="BN65">
        <v>108.2224268978258</v>
      </c>
      <c r="BO65">
        <v>19.28310836775211</v>
      </c>
      <c r="BP65">
        <v>0.98106277020493238</v>
      </c>
      <c r="BQ65">
        <v>744.00024382732181</v>
      </c>
      <c r="BR65">
        <v>621.83548730147857</v>
      </c>
      <c r="BS65">
        <v>555.23037704867818</v>
      </c>
      <c r="BT65">
        <v>426.5218189523805</v>
      </c>
      <c r="BU65">
        <v>317.29528117033419</v>
      </c>
      <c r="BV65">
        <v>21.60308065245324</v>
      </c>
      <c r="BW65">
        <v>298.18426953604592</v>
      </c>
      <c r="BX65">
        <v>348.02461642793901</v>
      </c>
      <c r="BY65">
        <v>74.422918548974181</v>
      </c>
      <c r="BZ65">
        <v>215.29113186003221</v>
      </c>
      <c r="CA65">
        <v>1589.355385641772</v>
      </c>
      <c r="CB65">
        <v>282.22027226171127</v>
      </c>
      <c r="CC65">
        <v>61.479621008294302</v>
      </c>
      <c r="CD65">
        <v>39.363438909420267</v>
      </c>
      <c r="CE65">
        <v>90.156091503313846</v>
      </c>
      <c r="CF65">
        <v>35.955644647203577</v>
      </c>
      <c r="CG65">
        <v>12.413586274277121</v>
      </c>
      <c r="CH65">
        <v>111.7457408803722</v>
      </c>
      <c r="CI65">
        <v>89.191572568249953</v>
      </c>
      <c r="CJ65">
        <v>55.728025637221457</v>
      </c>
      <c r="CK65"/>
      <c r="CL65"/>
      <c r="CM65"/>
    </row>
    <row r="66">
      <c r="A66" t="s">
        <v>399</v>
      </c>
      <c r="B66">
        <v>2010</v>
      </c>
      <c r="C66" t="s">
        <v>402</v>
      </c>
      <c r="D66">
        <v>166</v>
      </c>
      <c r="E66" t="s">
        <v>62</v>
      </c>
      <c r="F66" t="s">
        <v>177</v>
      </c>
      <c r="G66" t="s">
        <v>195</v>
      </c>
      <c r="H66">
        <v>0</v>
      </c>
      <c r="I66">
        <v>0</v>
      </c>
      <c r="J66">
        <v>0.12089687697602899</v>
      </c>
      <c r="K66">
        <v>0.0301801733463531</v>
      </c>
      <c r="L66">
        <v>0</v>
      </c>
      <c r="M66">
        <v>0.028542403251040099</v>
      </c>
      <c r="N66">
        <v>0</v>
      </c>
      <c r="O66">
        <v>0.0953701938590404</v>
      </c>
      <c r="P66">
        <v>0</v>
      </c>
      <c r="Q66">
        <v>0</v>
      </c>
      <c r="R66">
        <v>0</v>
      </c>
      <c r="S66">
        <v>0</v>
      </c>
      <c r="T66">
        <v>0</v>
      </c>
      <c r="U66">
        <v>0.16359415890731319</v>
      </c>
      <c r="V66">
        <v>0</v>
      </c>
      <c r="W66" t="s">
        <v>147</v>
      </c>
      <c r="X66" t="s">
        <v>148</v>
      </c>
      <c r="Y66" t="s">
        <v>149</v>
      </c>
      <c r="Z66" t="s">
        <v>150</v>
      </c>
      <c r="AA66" t="s">
        <v>151</v>
      </c>
      <c r="AB66" t="s">
        <v>152</v>
      </c>
      <c r="AC66" t="s">
        <v>153</v>
      </c>
      <c r="AD66" t="s">
        <v>154</v>
      </c>
      <c r="AE66" t="s">
        <v>155</v>
      </c>
      <c r="AF66" t="s">
        <v>156</v>
      </c>
      <c r="AG66" t="s">
        <v>157</v>
      </c>
      <c r="AH66" t="s">
        <v>158</v>
      </c>
      <c r="AI66" t="s">
        <v>159</v>
      </c>
      <c r="AJ66" t="s">
        <v>160</v>
      </c>
      <c r="AK66" t="s">
        <v>161</v>
      </c>
      <c r="AL66" t="s">
        <v>195</v>
      </c>
      <c r="AM66" t="s">
        <v>195</v>
      </c>
      <c r="AN66" t="s">
        <v>195</v>
      </c>
      <c r="AO66">
        <v>0</v>
      </c>
      <c r="AP66">
        <v>0</v>
      </c>
      <c r="AQ66">
        <v>0</v>
      </c>
      <c r="AR66">
        <v>0</v>
      </c>
      <c r="AS66">
        <v>0</v>
      </c>
      <c r="AT66">
        <v>0.095320284486272805</v>
      </c>
      <c r="AU66">
        <v>0</v>
      </c>
      <c r="AV66">
        <v>0</v>
      </c>
      <c r="AW66">
        <v>0</v>
      </c>
      <c r="AX66">
        <v>0</v>
      </c>
      <c r="AY66">
        <v>0.18513652987882401</v>
      </c>
      <c r="AZ66">
        <v>0</v>
      </c>
      <c r="BA66">
        <v>0.058025195591741102</v>
      </c>
      <c r="BB66">
        <v>0.32636949874699339</v>
      </c>
      <c r="BC66">
        <v>0</v>
      </c>
      <c r="BD66"/>
      <c r="BE66"/>
      <c r="BF66"/>
      <c r="BG66">
        <v>0</v>
      </c>
      <c r="BH66">
        <v>0</v>
      </c>
      <c r="BI66">
        <v>20.44327114240302</v>
      </c>
      <c r="BJ66">
        <v>5.1013305927551666</v>
      </c>
      <c r="BK66">
        <v>0</v>
      </c>
      <c r="BL66">
        <v>1.5242721169906619</v>
      </c>
      <c r="BM66">
        <v>0</v>
      </c>
      <c r="BN66">
        <v>5.1013305927551666</v>
      </c>
      <c r="BO66">
        <v>0</v>
      </c>
      <c r="BP66">
        <v>0</v>
      </c>
      <c r="BQ66">
        <v>0</v>
      </c>
      <c r="BR66">
        <v>0</v>
      </c>
      <c r="BS66">
        <v>0</v>
      </c>
      <c r="BT66">
        <v>18.918999025412351</v>
      </c>
      <c r="BU66">
        <v>0</v>
      </c>
      <c r="BV66">
        <v>0</v>
      </c>
      <c r="BW66">
        <v>0</v>
      </c>
      <c r="BX66">
        <v>0</v>
      </c>
      <c r="BY66">
        <v>0</v>
      </c>
      <c r="BZ66">
        <v>0</v>
      </c>
      <c r="CA66">
        <v>5.1013305927551666</v>
      </c>
      <c r="CB66">
        <v>0</v>
      </c>
      <c r="CC66">
        <v>0</v>
      </c>
      <c r="CD66">
        <v>0</v>
      </c>
      <c r="CE66">
        <v>0</v>
      </c>
      <c r="CF66">
        <v>6.4313238511246986</v>
      </c>
      <c r="CG66">
        <v>0</v>
      </c>
      <c r="CH66">
        <v>2.214216245785273</v>
      </c>
      <c r="CI66">
        <v>11.797731045493039</v>
      </c>
      <c r="CJ66">
        <v>0</v>
      </c>
      <c r="CK66"/>
      <c r="CL66"/>
      <c r="CM66"/>
    </row>
    <row r="67">
      <c r="A67" t="s">
        <v>399</v>
      </c>
      <c r="B67">
        <v>2014</v>
      </c>
      <c r="C67" t="s">
        <v>403</v>
      </c>
      <c r="D67">
        <v>16</v>
      </c>
      <c r="E67" t="s">
        <v>13</v>
      </c>
      <c r="F67" t="s">
        <v>14</v>
      </c>
      <c r="G67" t="s">
        <v>408</v>
      </c>
      <c r="H67">
        <v>59.631304049110589</v>
      </c>
      <c r="I67">
        <v>71.86049165233409</v>
      </c>
      <c r="J67">
        <v>86.416778051293633</v>
      </c>
      <c r="K67">
        <v>94.163977023203643</v>
      </c>
      <c r="L67">
        <v>97.598965821986567</v>
      </c>
      <c r="M67">
        <v>91.879008631340369</v>
      </c>
      <c r="N67">
        <v>92.666107469131973</v>
      </c>
      <c r="O67">
        <v>94.843917549482697</v>
      </c>
      <c r="P67">
        <v>96.09672650457928</v>
      </c>
      <c r="Q67">
        <v>99.089490021752752</v>
      </c>
      <c r="R67">
        <v>58.662438241432227</v>
      </c>
      <c r="S67">
        <v>61.999069162545837</v>
      </c>
      <c r="T67">
        <v>75.356818754816615</v>
      </c>
      <c r="U67">
        <v>88.429818025555434</v>
      </c>
      <c r="V67">
        <v>96.309237397881304</v>
      </c>
      <c r="W67" t="s">
        <v>147</v>
      </c>
      <c r="X67" t="s">
        <v>272</v>
      </c>
      <c r="Y67" t="s">
        <v>273</v>
      </c>
      <c r="Z67" t="s">
        <v>148</v>
      </c>
      <c r="AA67" t="s">
        <v>149</v>
      </c>
      <c r="AB67" t="s">
        <v>150</v>
      </c>
      <c r="AC67" t="s">
        <v>151</v>
      </c>
      <c r="AD67" t="s">
        <v>274</v>
      </c>
      <c r="AE67" t="s">
        <v>153</v>
      </c>
      <c r="AF67" t="s">
        <v>154</v>
      </c>
      <c r="AG67" t="s">
        <v>155</v>
      </c>
      <c r="AH67" t="s">
        <v>156</v>
      </c>
      <c r="AI67" t="s">
        <v>157</v>
      </c>
      <c r="AJ67" t="s">
        <v>275</v>
      </c>
      <c r="AK67" t="s">
        <v>159</v>
      </c>
      <c r="AL67" t="s">
        <v>276</v>
      </c>
      <c r="AM67" t="s">
        <v>277</v>
      </c>
      <c r="AN67" t="s">
        <v>278</v>
      </c>
      <c r="AO67">
        <v>76.831801685672545</v>
      </c>
      <c r="AP67">
        <v>51.138606386581372</v>
      </c>
      <c r="AQ67">
        <v>74.176916029059484</v>
      </c>
      <c r="AR67">
        <v>67.697741603592675</v>
      </c>
      <c r="AS67">
        <v>97.314118914553333</v>
      </c>
      <c r="AT67">
        <v>76.332883258363523</v>
      </c>
      <c r="AU67">
        <v>96.390634818597235</v>
      </c>
      <c r="AV67">
        <v>61.044275662972993</v>
      </c>
      <c r="AW67">
        <v>87.32674656880269</v>
      </c>
      <c r="AX67">
        <v>96.666196573015156</v>
      </c>
      <c r="AY67">
        <v>90.241384875915458</v>
      </c>
      <c r="AZ67">
        <v>91.911029339473544</v>
      </c>
      <c r="BA67">
        <v>94.342731111000873</v>
      </c>
      <c r="BB67">
        <v>56.547949566496378</v>
      </c>
      <c r="BC67">
        <v>85.915427716380677</v>
      </c>
      <c r="BD67">
        <v>68.933455208979339</v>
      </c>
      <c r="BE67">
        <v>90.045837919265878</v>
      </c>
      <c r="BF67">
        <v>63.670550575253813</v>
      </c>
      <c r="BG67"/>
      <c r="BH67"/>
      <c r="BI67"/>
      <c r="BJ67"/>
      <c r="BK67"/>
      <c r="BL67"/>
      <c r="BM67"/>
      <c r="BN67"/>
      <c r="BO67"/>
      <c r="BP67"/>
      <c r="BQ67"/>
      <c r="BR67"/>
      <c r="BS67"/>
      <c r="BT67"/>
      <c r="BU67"/>
      <c r="BV67"/>
      <c r="BW67"/>
      <c r="BX67"/>
      <c r="BY67"/>
      <c r="BZ67"/>
      <c r="CA67"/>
      <c r="CB67"/>
      <c r="CC67"/>
      <c r="CD67"/>
      <c r="CE67"/>
      <c r="CF67"/>
      <c r="CG67"/>
      <c r="CH67"/>
      <c r="CI67"/>
      <c r="CJ67"/>
      <c r="CK67"/>
      <c r="CL67"/>
      <c r="CM67"/>
    </row>
    <row r="68">
      <c r="A68" t="s">
        <v>399</v>
      </c>
      <c r="B68">
        <v>2014</v>
      </c>
      <c r="C68" t="s">
        <v>403</v>
      </c>
      <c r="D68">
        <v>17</v>
      </c>
      <c r="E68" t="s">
        <v>13</v>
      </c>
      <c r="F68" t="s">
        <v>51</v>
      </c>
      <c r="G68" t="s">
        <v>195</v>
      </c>
      <c r="H68">
        <v>40.368695950889148</v>
      </c>
      <c r="I68">
        <v>28.13950834766656</v>
      </c>
      <c r="J68">
        <v>13.58322194870656</v>
      </c>
      <c r="K68">
        <v>5.8360229767962304</v>
      </c>
      <c r="L68">
        <v>2.4010341780134432</v>
      </c>
      <c r="M68">
        <v>8.1209913686596771</v>
      </c>
      <c r="N68">
        <v>7.3338925308680176</v>
      </c>
      <c r="O68">
        <v>5.156082450517296</v>
      </c>
      <c r="P68">
        <v>3.9032734954207222</v>
      </c>
      <c r="Q68">
        <v>0.91050997824725066</v>
      </c>
      <c r="R68">
        <v>41.337561758567432</v>
      </c>
      <c r="S68">
        <v>38.000930837454263</v>
      </c>
      <c r="T68">
        <v>24.64318124518384</v>
      </c>
      <c r="U68">
        <v>11.5701819744446</v>
      </c>
      <c r="V68">
        <v>3.6907626021187392</v>
      </c>
      <c r="W68" t="s">
        <v>147</v>
      </c>
      <c r="X68" t="s">
        <v>272</v>
      </c>
      <c r="Y68" t="s">
        <v>273</v>
      </c>
      <c r="Z68" t="s">
        <v>148</v>
      </c>
      <c r="AA68" t="s">
        <v>149</v>
      </c>
      <c r="AB68" t="s">
        <v>150</v>
      </c>
      <c r="AC68" t="s">
        <v>151</v>
      </c>
      <c r="AD68" t="s">
        <v>274</v>
      </c>
      <c r="AE68" t="s">
        <v>153</v>
      </c>
      <c r="AF68" t="s">
        <v>154</v>
      </c>
      <c r="AG68" t="s">
        <v>155</v>
      </c>
      <c r="AH68" t="s">
        <v>156</v>
      </c>
      <c r="AI68" t="s">
        <v>157</v>
      </c>
      <c r="AJ68" t="s">
        <v>275</v>
      </c>
      <c r="AK68" t="s">
        <v>159</v>
      </c>
      <c r="AL68" t="s">
        <v>276</v>
      </c>
      <c r="AM68" t="s">
        <v>277</v>
      </c>
      <c r="AN68" t="s">
        <v>278</v>
      </c>
      <c r="AO68">
        <v>23.16819831432748</v>
      </c>
      <c r="AP68">
        <v>48.861393613418727</v>
      </c>
      <c r="AQ68">
        <v>25.823083970940569</v>
      </c>
      <c r="AR68">
        <v>32.302258396407247</v>
      </c>
      <c r="AS68">
        <v>2.6858810854466548</v>
      </c>
      <c r="AT68">
        <v>23.667116741636359</v>
      </c>
      <c r="AU68">
        <v>3.6093651814027372</v>
      </c>
      <c r="AV68">
        <v>38.955724337026922</v>
      </c>
      <c r="AW68">
        <v>12.673253431197111</v>
      </c>
      <c r="AX68">
        <v>3.3338034269849528</v>
      </c>
      <c r="AY68">
        <v>9.7586151240843826</v>
      </c>
      <c r="AZ68">
        <v>8.0889706605264795</v>
      </c>
      <c r="BA68">
        <v>5.6572688889991349</v>
      </c>
      <c r="BB68">
        <v>43.452050433503707</v>
      </c>
      <c r="BC68">
        <v>14.08457228361943</v>
      </c>
      <c r="BD68">
        <v>31.066544791020618</v>
      </c>
      <c r="BE68">
        <v>9.9541620807341005</v>
      </c>
      <c r="BF68">
        <v>36.329449424746073</v>
      </c>
      <c r="BG68"/>
      <c r="BH68"/>
      <c r="BI68"/>
      <c r="BJ68"/>
      <c r="BK68"/>
      <c r="BL68"/>
      <c r="BM68"/>
      <c r="BN68"/>
      <c r="BO68"/>
      <c r="BP68"/>
      <c r="BQ68"/>
      <c r="BR68"/>
      <c r="BS68"/>
      <c r="BT68"/>
      <c r="BU68"/>
      <c r="BV68"/>
      <c r="BW68"/>
      <c r="BX68"/>
      <c r="BY68"/>
      <c r="BZ68"/>
      <c r="CA68"/>
      <c r="CB68"/>
      <c r="CC68"/>
      <c r="CD68"/>
      <c r="CE68"/>
      <c r="CF68"/>
      <c r="CG68"/>
      <c r="CH68"/>
      <c r="CI68"/>
      <c r="CJ68"/>
      <c r="CK68"/>
      <c r="CL68"/>
      <c r="CM68"/>
    </row>
    <row r="69">
      <c r="A69" t="s">
        <v>399</v>
      </c>
      <c r="B69">
        <v>2014</v>
      </c>
      <c r="C69" t="s">
        <v>403</v>
      </c>
      <c r="D69">
        <v>18</v>
      </c>
      <c r="E69" t="s">
        <v>60</v>
      </c>
      <c r="F69" t="s">
        <v>15</v>
      </c>
      <c r="G69" t="s">
        <v>409</v>
      </c>
      <c r="H69">
        <v>36.315464165908352</v>
      </c>
      <c r="I69">
        <v>53.679787264293573</v>
      </c>
      <c r="J69">
        <v>76.392431797343576</v>
      </c>
      <c r="K69">
        <v>89.267450217997052</v>
      </c>
      <c r="L69">
        <v>96.330179266300746</v>
      </c>
      <c r="M69">
        <v>73.87072293959767</v>
      </c>
      <c r="N69">
        <v>84.140825581971825</v>
      </c>
      <c r="O69">
        <v>91.145004765052875</v>
      </c>
      <c r="P69">
        <v>94.270888700992273</v>
      </c>
      <c r="Q69">
        <v>98.19768461155698</v>
      </c>
      <c r="R69">
        <v>35.021475630135043</v>
      </c>
      <c r="S69">
        <v>41.04338378560535</v>
      </c>
      <c r="T69">
        <v>60.285455003853293</v>
      </c>
      <c r="U69">
        <v>81.267002765485444</v>
      </c>
      <c r="V69">
        <v>94.286743412525809</v>
      </c>
      <c r="W69" t="s">
        <v>147</v>
      </c>
      <c r="X69" t="s">
        <v>272</v>
      </c>
      <c r="Y69" t="s">
        <v>273</v>
      </c>
      <c r="Z69" t="s">
        <v>148</v>
      </c>
      <c r="AA69" t="s">
        <v>149</v>
      </c>
      <c r="AB69" t="s">
        <v>150</v>
      </c>
      <c r="AC69" t="s">
        <v>151</v>
      </c>
      <c r="AD69" t="s">
        <v>274</v>
      </c>
      <c r="AE69" t="s">
        <v>153</v>
      </c>
      <c r="AF69" t="s">
        <v>154</v>
      </c>
      <c r="AG69" t="s">
        <v>155</v>
      </c>
      <c r="AH69" t="s">
        <v>156</v>
      </c>
      <c r="AI69" t="s">
        <v>157</v>
      </c>
      <c r="AJ69" t="s">
        <v>275</v>
      </c>
      <c r="AK69" t="s">
        <v>159</v>
      </c>
      <c r="AL69" t="s">
        <v>276</v>
      </c>
      <c r="AM69" t="s">
        <v>277</v>
      </c>
      <c r="AN69" t="s">
        <v>278</v>
      </c>
      <c r="AO69">
        <v>63.616731795736868</v>
      </c>
      <c r="AP69">
        <v>40.450637651785861</v>
      </c>
      <c r="AQ69">
        <v>55.85521776988179</v>
      </c>
      <c r="AR69">
        <v>64.448250006620228</v>
      </c>
      <c r="AS69">
        <v>94.881265941689506</v>
      </c>
      <c r="AT69">
        <v>60.302977774107177</v>
      </c>
      <c r="AU69">
        <v>95.330337835592672</v>
      </c>
      <c r="AV69">
        <v>32.536598928364597</v>
      </c>
      <c r="AW69">
        <v>72.306546158968615</v>
      </c>
      <c r="AX69">
        <v>94.926205034700885</v>
      </c>
      <c r="AY69">
        <v>69.485866354454899</v>
      </c>
      <c r="AZ69">
        <v>87.039744784481442</v>
      </c>
      <c r="BA69">
        <v>74.059043922135686</v>
      </c>
      <c r="BB69">
        <v>40.601427788744402</v>
      </c>
      <c r="BC69">
        <v>71.739382143177863</v>
      </c>
      <c r="BD69">
        <v>50.390355757763892</v>
      </c>
      <c r="BE69">
        <v>66.183690870660428</v>
      </c>
      <c r="BF69">
        <v>52.146180921132867</v>
      </c>
      <c r="BG69"/>
      <c r="BH69"/>
      <c r="BI69"/>
      <c r="BJ69"/>
      <c r="BK69"/>
      <c r="BL69"/>
      <c r="BM69"/>
      <c r="BN69"/>
      <c r="BO69"/>
      <c r="BP69"/>
      <c r="BQ69"/>
      <c r="BR69"/>
      <c r="BS69"/>
      <c r="BT69"/>
      <c r="BU69"/>
      <c r="BV69"/>
      <c r="BW69"/>
      <c r="BX69"/>
      <c r="BY69"/>
      <c r="BZ69"/>
      <c r="CA69"/>
      <c r="CB69"/>
      <c r="CC69"/>
      <c r="CD69"/>
      <c r="CE69"/>
      <c r="CF69"/>
      <c r="CG69"/>
      <c r="CH69"/>
      <c r="CI69"/>
      <c r="CJ69"/>
      <c r="CK69"/>
      <c r="CL69"/>
      <c r="CM69"/>
    </row>
    <row r="70">
      <c r="A70" t="s">
        <v>399</v>
      </c>
      <c r="B70">
        <v>2014</v>
      </c>
      <c r="C70" t="s">
        <v>403</v>
      </c>
      <c r="D70">
        <v>19</v>
      </c>
      <c r="E70" t="s">
        <v>60</v>
      </c>
      <c r="F70" t="s">
        <v>16</v>
      </c>
      <c r="G70" t="s">
        <v>410</v>
      </c>
      <c r="H70">
        <v>23.315839883202241</v>
      </c>
      <c r="I70">
        <v>18.180704388040521</v>
      </c>
      <c r="J70">
        <v>10.024346253950061</v>
      </c>
      <c r="K70">
        <v>4.89652680520659</v>
      </c>
      <c r="L70">
        <v>1.268786555685826</v>
      </c>
      <c r="M70">
        <v>18.00828569174271</v>
      </c>
      <c r="N70">
        <v>8.5252818871601406</v>
      </c>
      <c r="O70">
        <v>3.6989127844298251</v>
      </c>
      <c r="P70">
        <v>1.825837803587006</v>
      </c>
      <c r="Q70">
        <v>0.89180541019577475</v>
      </c>
      <c r="R70">
        <v>23.640962611297191</v>
      </c>
      <c r="S70">
        <v>20.95568537694049</v>
      </c>
      <c r="T70">
        <v>15.07136375096332</v>
      </c>
      <c r="U70">
        <v>7.1628152600699897</v>
      </c>
      <c r="V70">
        <v>2.0224939853555068</v>
      </c>
      <c r="W70" t="s">
        <v>147</v>
      </c>
      <c r="X70" t="s">
        <v>272</v>
      </c>
      <c r="Y70" t="s">
        <v>273</v>
      </c>
      <c r="Z70" t="s">
        <v>148</v>
      </c>
      <c r="AA70" t="s">
        <v>149</v>
      </c>
      <c r="AB70" t="s">
        <v>150</v>
      </c>
      <c r="AC70" t="s">
        <v>151</v>
      </c>
      <c r="AD70" t="s">
        <v>274</v>
      </c>
      <c r="AE70" t="s">
        <v>153</v>
      </c>
      <c r="AF70" t="s">
        <v>154</v>
      </c>
      <c r="AG70" t="s">
        <v>155</v>
      </c>
      <c r="AH70" t="s">
        <v>156</v>
      </c>
      <c r="AI70" t="s">
        <v>157</v>
      </c>
      <c r="AJ70" t="s">
        <v>275</v>
      </c>
      <c r="AK70" t="s">
        <v>159</v>
      </c>
      <c r="AL70" t="s">
        <v>276</v>
      </c>
      <c r="AM70" t="s">
        <v>277</v>
      </c>
      <c r="AN70" t="s">
        <v>278</v>
      </c>
      <c r="AO70">
        <v>13.21506988993568</v>
      </c>
      <c r="AP70">
        <v>10.687968734795509</v>
      </c>
      <c r="AQ70">
        <v>18.32169825917769</v>
      </c>
      <c r="AR70">
        <v>3.2494915969724492</v>
      </c>
      <c r="AS70">
        <v>2.4328529728638331</v>
      </c>
      <c r="AT70">
        <v>16.029905484256339</v>
      </c>
      <c r="AU70">
        <v>1.0602969830045701</v>
      </c>
      <c r="AV70">
        <v>28.507676734608388</v>
      </c>
      <c r="AW70">
        <v>15.020200409834059</v>
      </c>
      <c r="AX70">
        <v>1.739991538314273</v>
      </c>
      <c r="AY70">
        <v>20.755518521460559</v>
      </c>
      <c r="AZ70">
        <v>4.8712845549920978</v>
      </c>
      <c r="BA70">
        <v>20.283687188865191</v>
      </c>
      <c r="BB70">
        <v>15.946521777751981</v>
      </c>
      <c r="BC70">
        <v>14.17604557320281</v>
      </c>
      <c r="BD70">
        <v>18.54309945121544</v>
      </c>
      <c r="BE70">
        <v>23.862147048605461</v>
      </c>
      <c r="BF70">
        <v>11.524369654120941</v>
      </c>
      <c r="BG70"/>
      <c r="BH70"/>
      <c r="BI70"/>
      <c r="BJ70"/>
      <c r="BK70"/>
      <c r="BL70"/>
      <c r="BM70"/>
      <c r="BN70"/>
      <c r="BO70"/>
      <c r="BP70"/>
      <c r="BQ70"/>
      <c r="BR70"/>
      <c r="BS70"/>
      <c r="BT70"/>
      <c r="BU70"/>
      <c r="BV70"/>
      <c r="BW70"/>
      <c r="BX70"/>
      <c r="BY70"/>
      <c r="BZ70"/>
      <c r="CA70"/>
      <c r="CB70"/>
      <c r="CC70"/>
      <c r="CD70"/>
      <c r="CE70"/>
      <c r="CF70"/>
      <c r="CG70"/>
      <c r="CH70"/>
      <c r="CI70"/>
      <c r="CJ70"/>
      <c r="CK70"/>
      <c r="CL70"/>
      <c r="CM70"/>
    </row>
    <row r="71">
      <c r="A71" t="s">
        <v>399</v>
      </c>
      <c r="B71">
        <v>2014</v>
      </c>
      <c r="C71" t="s">
        <v>403</v>
      </c>
      <c r="D71">
        <v>20</v>
      </c>
      <c r="E71" t="s">
        <v>60</v>
      </c>
      <c r="F71" t="s">
        <v>22</v>
      </c>
      <c r="G71" t="s">
        <v>411</v>
      </c>
      <c r="H71">
        <v>40.368695950889411</v>
      </c>
      <c r="I71">
        <v>28.13950834766591</v>
      </c>
      <c r="J71">
        <v>13.58322194870636</v>
      </c>
      <c r="K71">
        <v>5.8360229767963583</v>
      </c>
      <c r="L71">
        <v>2.4010341780134281</v>
      </c>
      <c r="M71">
        <v>8.1209913686596167</v>
      </c>
      <c r="N71">
        <v>7.3338925308680336</v>
      </c>
      <c r="O71">
        <v>5.1560824505173004</v>
      </c>
      <c r="P71">
        <v>3.90327349542072</v>
      </c>
      <c r="Q71">
        <v>0.91050997824724533</v>
      </c>
      <c r="R71">
        <v>41.337561758567773</v>
      </c>
      <c r="S71">
        <v>38.000930837454163</v>
      </c>
      <c r="T71">
        <v>24.643181245183381</v>
      </c>
      <c r="U71">
        <v>11.570181974444569</v>
      </c>
      <c r="V71">
        <v>3.6907626021186841</v>
      </c>
      <c r="W71" t="s">
        <v>147</v>
      </c>
      <c r="X71" t="s">
        <v>272</v>
      </c>
      <c r="Y71" t="s">
        <v>273</v>
      </c>
      <c r="Z71" t="s">
        <v>148</v>
      </c>
      <c r="AA71" t="s">
        <v>149</v>
      </c>
      <c r="AB71" t="s">
        <v>150</v>
      </c>
      <c r="AC71" t="s">
        <v>151</v>
      </c>
      <c r="AD71" t="s">
        <v>274</v>
      </c>
      <c r="AE71" t="s">
        <v>153</v>
      </c>
      <c r="AF71" t="s">
        <v>154</v>
      </c>
      <c r="AG71" t="s">
        <v>155</v>
      </c>
      <c r="AH71" t="s">
        <v>156</v>
      </c>
      <c r="AI71" t="s">
        <v>157</v>
      </c>
      <c r="AJ71" t="s">
        <v>275</v>
      </c>
      <c r="AK71" t="s">
        <v>159</v>
      </c>
      <c r="AL71" t="s">
        <v>276</v>
      </c>
      <c r="AM71" t="s">
        <v>277</v>
      </c>
      <c r="AN71" t="s">
        <v>278</v>
      </c>
      <c r="AO71">
        <v>23.168198314327459</v>
      </c>
      <c r="AP71">
        <v>48.861393613418628</v>
      </c>
      <c r="AQ71">
        <v>25.82308397094052</v>
      </c>
      <c r="AR71">
        <v>32.302258396407318</v>
      </c>
      <c r="AS71">
        <v>2.685881085446661</v>
      </c>
      <c r="AT71">
        <v>23.66711674163648</v>
      </c>
      <c r="AU71">
        <v>3.6093651814027581</v>
      </c>
      <c r="AV71">
        <v>38.955724337027</v>
      </c>
      <c r="AW71">
        <v>12.67325343119732</v>
      </c>
      <c r="AX71">
        <v>3.3338034269848422</v>
      </c>
      <c r="AY71">
        <v>9.758615124084546</v>
      </c>
      <c r="AZ71">
        <v>8.08897066052646</v>
      </c>
      <c r="BA71">
        <v>5.6572688889991269</v>
      </c>
      <c r="BB71">
        <v>43.452050433503622</v>
      </c>
      <c r="BC71">
        <v>14.08457228361933</v>
      </c>
      <c r="BD71">
        <v>31.066544791020672</v>
      </c>
      <c r="BE71">
        <v>9.9541620807341147</v>
      </c>
      <c r="BF71">
        <v>36.329449424746187</v>
      </c>
      <c r="BG71"/>
      <c r="BH71"/>
      <c r="BI71"/>
      <c r="BJ71"/>
      <c r="BK71"/>
      <c r="BL71"/>
      <c r="BM71"/>
      <c r="BN71"/>
      <c r="BO71"/>
      <c r="BP71"/>
      <c r="BQ71"/>
      <c r="BR71"/>
      <c r="BS71"/>
      <c r="BT71"/>
      <c r="BU71"/>
      <c r="BV71"/>
      <c r="BW71"/>
      <c r="BX71"/>
      <c r="BY71"/>
      <c r="BZ71"/>
      <c r="CA71"/>
      <c r="CB71"/>
      <c r="CC71"/>
      <c r="CD71"/>
      <c r="CE71"/>
      <c r="CF71"/>
      <c r="CG71"/>
      <c r="CH71"/>
      <c r="CI71"/>
      <c r="CJ71"/>
      <c r="CK71"/>
      <c r="CL71"/>
      <c r="CM71"/>
    </row>
    <row r="72">
      <c r="A72" t="s">
        <v>399</v>
      </c>
      <c r="B72">
        <v>2014</v>
      </c>
      <c r="C72" t="s">
        <v>403</v>
      </c>
      <c r="D72">
        <v>21</v>
      </c>
      <c r="E72" t="s">
        <v>60</v>
      </c>
      <c r="F72" t="s">
        <v>17</v>
      </c>
      <c r="G72" t="s">
        <v>412</v>
      </c>
      <c r="H72">
        <v>0</v>
      </c>
      <c r="I72">
        <v>0</v>
      </c>
      <c r="J72">
        <v>0</v>
      </c>
      <c r="K72">
        <v>0</v>
      </c>
      <c r="L72">
        <v>0</v>
      </c>
      <c r="M72">
        <v>0</v>
      </c>
      <c r="N72">
        <v>0</v>
      </c>
      <c r="O72">
        <v>0</v>
      </c>
      <c r="P72">
        <v>0</v>
      </c>
      <c r="Q72">
        <v>0</v>
      </c>
      <c r="R72">
        <v>0</v>
      </c>
      <c r="S72">
        <v>0</v>
      </c>
      <c r="T72">
        <v>0</v>
      </c>
      <c r="U72">
        <v>0</v>
      </c>
      <c r="V72">
        <v>0</v>
      </c>
      <c r="W72" t="s">
        <v>147</v>
      </c>
      <c r="X72" t="s">
        <v>272</v>
      </c>
      <c r="Y72" t="s">
        <v>273</v>
      </c>
      <c r="Z72" t="s">
        <v>148</v>
      </c>
      <c r="AA72" t="s">
        <v>149</v>
      </c>
      <c r="AB72" t="s">
        <v>150</v>
      </c>
      <c r="AC72" t="s">
        <v>151</v>
      </c>
      <c r="AD72" t="s">
        <v>274</v>
      </c>
      <c r="AE72" t="s">
        <v>153</v>
      </c>
      <c r="AF72" t="s">
        <v>154</v>
      </c>
      <c r="AG72" t="s">
        <v>155</v>
      </c>
      <c r="AH72" t="s">
        <v>156</v>
      </c>
      <c r="AI72" t="s">
        <v>157</v>
      </c>
      <c r="AJ72" t="s">
        <v>275</v>
      </c>
      <c r="AK72" t="s">
        <v>159</v>
      </c>
      <c r="AL72" t="s">
        <v>276</v>
      </c>
      <c r="AM72" t="s">
        <v>277</v>
      </c>
      <c r="AN72" t="s">
        <v>278</v>
      </c>
      <c r="AO72">
        <v>0</v>
      </c>
      <c r="AP72">
        <v>0</v>
      </c>
      <c r="AQ72">
        <v>0</v>
      </c>
      <c r="AR72">
        <v>0</v>
      </c>
      <c r="AS72">
        <v>0</v>
      </c>
      <c r="AT72">
        <v>0</v>
      </c>
      <c r="AU72">
        <v>0</v>
      </c>
      <c r="AV72">
        <v>0</v>
      </c>
      <c r="AW72">
        <v>0</v>
      </c>
      <c r="AX72">
        <v>0</v>
      </c>
      <c r="AY72">
        <v>0</v>
      </c>
      <c r="AZ72">
        <v>0</v>
      </c>
      <c r="BA72">
        <v>0</v>
      </c>
      <c r="BB72">
        <v>0</v>
      </c>
      <c r="BC72">
        <v>0</v>
      </c>
      <c r="BD72">
        <v>0</v>
      </c>
      <c r="BE72">
        <v>0</v>
      </c>
      <c r="BF72">
        <v>0</v>
      </c>
      <c r="BG72"/>
      <c r="BH72"/>
      <c r="BI72"/>
      <c r="BJ72"/>
      <c r="BK72"/>
      <c r="BL72"/>
      <c r="BM72"/>
      <c r="BN72"/>
      <c r="BO72"/>
      <c r="BP72"/>
      <c r="BQ72"/>
      <c r="BR72"/>
      <c r="BS72"/>
      <c r="BT72"/>
      <c r="BU72"/>
      <c r="BV72"/>
      <c r="BW72"/>
      <c r="BX72"/>
      <c r="BY72"/>
      <c r="BZ72"/>
      <c r="CA72"/>
      <c r="CB72"/>
      <c r="CC72"/>
      <c r="CD72"/>
      <c r="CE72"/>
      <c r="CF72"/>
      <c r="CG72"/>
      <c r="CH72"/>
      <c r="CI72"/>
      <c r="CJ72"/>
      <c r="CK72"/>
      <c r="CL72"/>
      <c r="CM72"/>
    </row>
    <row r="73">
      <c r="A73" t="s">
        <v>399</v>
      </c>
      <c r="B73">
        <v>2014</v>
      </c>
      <c r="C73" t="s">
        <v>403</v>
      </c>
      <c r="D73">
        <v>22</v>
      </c>
      <c r="E73" t="s">
        <v>54</v>
      </c>
      <c r="F73" t="s">
        <v>49</v>
      </c>
      <c r="G73" t="s">
        <v>195</v>
      </c>
      <c r="H73">
        <v>39.100000000000001</v>
      </c>
      <c r="I73">
        <v>25.300000000000001</v>
      </c>
      <c r="J73">
        <v>11.6</v>
      </c>
      <c r="K73">
        <v>5.2000000000000002</v>
      </c>
      <c r="L73">
        <v>1.3</v>
      </c>
      <c r="M73">
        <v>19.600000000000001</v>
      </c>
      <c r="N73">
        <v>9.1999999999999993</v>
      </c>
      <c r="O73">
        <v>3.8999999999999999</v>
      </c>
      <c r="P73">
        <v>1.8999999999999999</v>
      </c>
      <c r="Q73">
        <v>0.90000000000000002</v>
      </c>
      <c r="R73">
        <v>40.299999999999997</v>
      </c>
      <c r="S73">
        <v>33.799999999999997</v>
      </c>
      <c r="T73">
        <v>20</v>
      </c>
      <c r="U73">
        <v>8.0999999999999996</v>
      </c>
      <c r="V73">
        <v>2.1000000000000001</v>
      </c>
      <c r="W73" t="s">
        <v>147</v>
      </c>
      <c r="X73" t="s">
        <v>272</v>
      </c>
      <c r="Y73" t="s">
        <v>273</v>
      </c>
      <c r="Z73" t="s">
        <v>148</v>
      </c>
      <c r="AA73" t="s">
        <v>149</v>
      </c>
      <c r="AB73" t="s">
        <v>150</v>
      </c>
      <c r="AC73" t="s">
        <v>151</v>
      </c>
      <c r="AD73" t="s">
        <v>274</v>
      </c>
      <c r="AE73" t="s">
        <v>153</v>
      </c>
      <c r="AF73" t="s">
        <v>154</v>
      </c>
      <c r="AG73" t="s">
        <v>155</v>
      </c>
      <c r="AH73" t="s">
        <v>156</v>
      </c>
      <c r="AI73" t="s">
        <v>157</v>
      </c>
      <c r="AJ73" t="s">
        <v>275</v>
      </c>
      <c r="AK73" t="s">
        <v>159</v>
      </c>
      <c r="AL73" t="s">
        <v>276</v>
      </c>
      <c r="AM73" t="s">
        <v>277</v>
      </c>
      <c r="AN73" t="s">
        <v>278</v>
      </c>
      <c r="AO73">
        <v>17.199999999999999</v>
      </c>
      <c r="AP73">
        <v>20.899999999999999</v>
      </c>
      <c r="AQ73">
        <v>24.699999999999999</v>
      </c>
      <c r="AR73">
        <v>4.7999999999999998</v>
      </c>
      <c r="AS73">
        <v>2.5</v>
      </c>
      <c r="AT73">
        <v>21</v>
      </c>
      <c r="AU73">
        <v>1.1000000000000001</v>
      </c>
      <c r="AV73">
        <v>46.700000000000003</v>
      </c>
      <c r="AW73">
        <v>17.199999999999999</v>
      </c>
      <c r="AX73">
        <v>1.8</v>
      </c>
      <c r="AY73">
        <v>23</v>
      </c>
      <c r="AZ73">
        <v>5.2999999999999998</v>
      </c>
      <c r="BA73">
        <v>21.5</v>
      </c>
      <c r="BB73">
        <v>28.199999999999999</v>
      </c>
      <c r="BC73">
        <v>16.5</v>
      </c>
      <c r="BD73">
        <v>26.899999999999999</v>
      </c>
      <c r="BE73">
        <v>26.5</v>
      </c>
      <c r="BF73">
        <v>18.100000000000001</v>
      </c>
      <c r="BG73"/>
      <c r="BH73"/>
      <c r="BI73"/>
      <c r="BJ73"/>
      <c r="BK73"/>
      <c r="BL73"/>
      <c r="BM73"/>
      <c r="BN73"/>
      <c r="BO73"/>
      <c r="BP73"/>
      <c r="BQ73"/>
      <c r="BR73"/>
      <c r="BS73"/>
      <c r="BT73"/>
      <c r="BU73"/>
      <c r="BV73"/>
      <c r="BW73"/>
      <c r="BX73"/>
      <c r="BY73"/>
      <c r="BZ73"/>
      <c r="CA73"/>
      <c r="CB73"/>
      <c r="CC73"/>
      <c r="CD73"/>
      <c r="CE73"/>
      <c r="CF73"/>
      <c r="CG73"/>
      <c r="CH73"/>
      <c r="CI73"/>
      <c r="CJ73"/>
      <c r="CK73"/>
      <c r="CL73"/>
      <c r="CM73"/>
    </row>
    <row r="74">
      <c r="A74" t="s">
        <v>399</v>
      </c>
      <c r="B74">
        <v>2014</v>
      </c>
      <c r="C74" t="s">
        <v>403</v>
      </c>
      <c r="D74">
        <v>23</v>
      </c>
      <c r="E74" t="s">
        <v>54</v>
      </c>
      <c r="F74" t="s">
        <v>48</v>
      </c>
      <c r="G74" t="s">
        <v>195</v>
      </c>
      <c r="H74">
        <v>60.899999999999999</v>
      </c>
      <c r="I74">
        <v>74.700000000000003</v>
      </c>
      <c r="J74">
        <v>88.400000000000006</v>
      </c>
      <c r="K74">
        <v>94.799999999999997</v>
      </c>
      <c r="L74">
        <v>98.700000000000003</v>
      </c>
      <c r="M74">
        <v>80.400000000000006</v>
      </c>
      <c r="N74">
        <v>90.799999999999997</v>
      </c>
      <c r="O74">
        <v>96.099999999999994</v>
      </c>
      <c r="P74">
        <v>98.099999999999994</v>
      </c>
      <c r="Q74">
        <v>99.099999999999994</v>
      </c>
      <c r="R74">
        <v>59.700000000000003</v>
      </c>
      <c r="S74">
        <v>66.200000000000003</v>
      </c>
      <c r="T74">
        <v>80</v>
      </c>
      <c r="U74">
        <v>91.900000000000006</v>
      </c>
      <c r="V74">
        <v>97.900000000000006</v>
      </c>
      <c r="W74" t="s">
        <v>147</v>
      </c>
      <c r="X74" t="s">
        <v>272</v>
      </c>
      <c r="Y74" t="s">
        <v>273</v>
      </c>
      <c r="Z74" t="s">
        <v>148</v>
      </c>
      <c r="AA74" t="s">
        <v>149</v>
      </c>
      <c r="AB74" t="s">
        <v>150</v>
      </c>
      <c r="AC74" t="s">
        <v>151</v>
      </c>
      <c r="AD74" t="s">
        <v>274</v>
      </c>
      <c r="AE74" t="s">
        <v>153</v>
      </c>
      <c r="AF74" t="s">
        <v>154</v>
      </c>
      <c r="AG74" t="s">
        <v>155</v>
      </c>
      <c r="AH74" t="s">
        <v>156</v>
      </c>
      <c r="AI74" t="s">
        <v>157</v>
      </c>
      <c r="AJ74" t="s">
        <v>275</v>
      </c>
      <c r="AK74" t="s">
        <v>159</v>
      </c>
      <c r="AL74" t="s">
        <v>276</v>
      </c>
      <c r="AM74" t="s">
        <v>277</v>
      </c>
      <c r="AN74" t="s">
        <v>278</v>
      </c>
      <c r="AO74">
        <v>82.799999999999997</v>
      </c>
      <c r="AP74">
        <v>79.099999999999994</v>
      </c>
      <c r="AQ74">
        <v>75.299999999999997</v>
      </c>
      <c r="AR74">
        <v>95.200000000000003</v>
      </c>
      <c r="AS74">
        <v>97.5</v>
      </c>
      <c r="AT74">
        <v>79</v>
      </c>
      <c r="AU74">
        <v>98.900000000000006</v>
      </c>
      <c r="AV74">
        <v>53.299999999999997</v>
      </c>
      <c r="AW74">
        <v>82.799999999999997</v>
      </c>
      <c r="AX74">
        <v>98.200000000000003</v>
      </c>
      <c r="AY74">
        <v>77</v>
      </c>
      <c r="AZ74">
        <v>94.700000000000003</v>
      </c>
      <c r="BA74">
        <v>78.5</v>
      </c>
      <c r="BB74">
        <v>71.799999999999997</v>
      </c>
      <c r="BC74">
        <v>83.5</v>
      </c>
      <c r="BD74">
        <v>73.099999999999994</v>
      </c>
      <c r="BE74">
        <v>73.5</v>
      </c>
      <c r="BF74">
        <v>81.900000000000006</v>
      </c>
      <c r="BG74"/>
      <c r="BH74"/>
      <c r="BI74"/>
      <c r="BJ74"/>
      <c r="BK74"/>
      <c r="BL74"/>
      <c r="BM74"/>
      <c r="BN74"/>
      <c r="BO74"/>
      <c r="BP74"/>
      <c r="BQ74"/>
      <c r="BR74"/>
      <c r="BS74"/>
      <c r="BT74"/>
      <c r="BU74"/>
      <c r="BV74"/>
      <c r="BW74"/>
      <c r="BX74"/>
      <c r="BY74"/>
      <c r="BZ74"/>
      <c r="CA74"/>
      <c r="CB74"/>
      <c r="CC74"/>
      <c r="CD74"/>
      <c r="CE74"/>
      <c r="CF74"/>
      <c r="CG74"/>
      <c r="CH74"/>
      <c r="CI74"/>
      <c r="CJ74"/>
      <c r="CK74"/>
      <c r="CL74"/>
      <c r="CM74"/>
    </row>
    <row r="75">
      <c r="A75" t="s">
        <v>399</v>
      </c>
      <c r="B75">
        <v>2014</v>
      </c>
      <c r="C75" t="s">
        <v>403</v>
      </c>
      <c r="D75">
        <v>29</v>
      </c>
      <c r="E75" t="s">
        <v>57</v>
      </c>
      <c r="F75" t="s">
        <v>49</v>
      </c>
      <c r="G75" t="s">
        <v>413</v>
      </c>
      <c r="H75">
        <v>1.5</v>
      </c>
      <c r="I75">
        <v>10.1</v>
      </c>
      <c r="J75">
        <v>40</v>
      </c>
      <c r="K75">
        <v>71.099999999999994</v>
      </c>
      <c r="L75">
        <v>89.5</v>
      </c>
      <c r="M75">
        <v>26.699999999999999</v>
      </c>
      <c r="N75">
        <v>50.200000000000003</v>
      </c>
      <c r="O75">
        <v>70.599999999999994</v>
      </c>
      <c r="P75">
        <v>86.400000000000006</v>
      </c>
      <c r="Q75">
        <v>93.799999999999997</v>
      </c>
      <c r="R75">
        <v>0.90000000000000002</v>
      </c>
      <c r="S75">
        <v>4.0999999999999996</v>
      </c>
      <c r="T75">
        <v>15.800000000000001</v>
      </c>
      <c r="U75">
        <v>53.200000000000003</v>
      </c>
      <c r="V75">
        <v>86.799999999999997</v>
      </c>
      <c r="W75" t="s">
        <v>147</v>
      </c>
      <c r="X75" t="s">
        <v>272</v>
      </c>
      <c r="Y75" t="s">
        <v>273</v>
      </c>
      <c r="Z75" t="s">
        <v>148</v>
      </c>
      <c r="AA75" t="s">
        <v>149</v>
      </c>
      <c r="AB75" t="s">
        <v>150</v>
      </c>
      <c r="AC75" t="s">
        <v>151</v>
      </c>
      <c r="AD75" t="s">
        <v>274</v>
      </c>
      <c r="AE75" t="s">
        <v>153</v>
      </c>
      <c r="AF75" t="s">
        <v>154</v>
      </c>
      <c r="AG75" t="s">
        <v>155</v>
      </c>
      <c r="AH75" t="s">
        <v>156</v>
      </c>
      <c r="AI75" t="s">
        <v>157</v>
      </c>
      <c r="AJ75" t="s">
        <v>275</v>
      </c>
      <c r="AK75" t="s">
        <v>159</v>
      </c>
      <c r="AL75" t="s">
        <v>276</v>
      </c>
      <c r="AM75" t="s">
        <v>277</v>
      </c>
      <c r="AN75" t="s">
        <v>278</v>
      </c>
      <c r="AO75">
        <v>43.5</v>
      </c>
      <c r="AP75">
        <v>4.7999999999999998</v>
      </c>
      <c r="AQ75">
        <v>9.3000000000000007</v>
      </c>
      <c r="AR75">
        <v>20</v>
      </c>
      <c r="AS75">
        <v>86.299999999999997</v>
      </c>
      <c r="AT75">
        <v>44.299999999999997</v>
      </c>
      <c r="AU75">
        <v>83</v>
      </c>
      <c r="AV75">
        <v>3.5</v>
      </c>
      <c r="AW75">
        <v>20.600000000000001</v>
      </c>
      <c r="AX75">
        <v>74.900000000000006</v>
      </c>
      <c r="AY75">
        <v>15.300000000000001</v>
      </c>
      <c r="AZ75">
        <v>77.900000000000006</v>
      </c>
      <c r="BA75">
        <v>51.5</v>
      </c>
      <c r="BB75">
        <v>8.1999999999999993</v>
      </c>
      <c r="BC75">
        <v>3.1000000000000001</v>
      </c>
      <c r="BD75">
        <v>22.100000000000001</v>
      </c>
      <c r="BE75">
        <v>1.2</v>
      </c>
      <c r="BF75">
        <v>31.600000000000001</v>
      </c>
      <c r="BG75"/>
      <c r="BH75"/>
      <c r="BI75"/>
      <c r="BJ75"/>
      <c r="BK75"/>
      <c r="BL75"/>
      <c r="BM75"/>
      <c r="BN75"/>
      <c r="BO75"/>
      <c r="BP75"/>
      <c r="BQ75"/>
      <c r="BR75"/>
      <c r="BS75"/>
      <c r="BT75"/>
      <c r="BU75"/>
      <c r="BV75"/>
      <c r="BW75"/>
      <c r="BX75"/>
      <c r="BY75"/>
      <c r="BZ75"/>
      <c r="CA75"/>
      <c r="CB75"/>
      <c r="CC75"/>
      <c r="CD75"/>
      <c r="CE75"/>
      <c r="CF75"/>
      <c r="CG75"/>
      <c r="CH75"/>
      <c r="CI75"/>
      <c r="CJ75"/>
      <c r="CK75"/>
      <c r="CL75"/>
      <c r="CM75"/>
    </row>
    <row r="76">
      <c r="A76" t="s">
        <v>399</v>
      </c>
      <c r="B76">
        <v>2014</v>
      </c>
      <c r="C76" t="s">
        <v>403</v>
      </c>
      <c r="D76">
        <v>30</v>
      </c>
      <c r="E76" t="s">
        <v>57</v>
      </c>
      <c r="F76" t="s">
        <v>48</v>
      </c>
      <c r="G76" t="s">
        <v>195</v>
      </c>
      <c r="H76">
        <v>98.5</v>
      </c>
      <c r="I76">
        <v>89.900000000000006</v>
      </c>
      <c r="J76">
        <v>60</v>
      </c>
      <c r="K76">
        <v>28.899999999999999</v>
      </c>
      <c r="L76">
        <v>10.5</v>
      </c>
      <c r="M76">
        <v>73.299999999999997</v>
      </c>
      <c r="N76">
        <v>49.799999999999997</v>
      </c>
      <c r="O76">
        <v>29.399999999999999</v>
      </c>
      <c r="P76">
        <v>13.6</v>
      </c>
      <c r="Q76">
        <v>6.2000000000000002</v>
      </c>
      <c r="R76">
        <v>99.099999999999994</v>
      </c>
      <c r="S76">
        <v>95.900000000000006</v>
      </c>
      <c r="T76">
        <v>84.200000000000003</v>
      </c>
      <c r="U76">
        <v>46.799999999999997</v>
      </c>
      <c r="V76">
        <v>13.199999999999999</v>
      </c>
      <c r="W76" t="s">
        <v>147</v>
      </c>
      <c r="X76" t="s">
        <v>272</v>
      </c>
      <c r="Y76" t="s">
        <v>273</v>
      </c>
      <c r="Z76" t="s">
        <v>148</v>
      </c>
      <c r="AA76" t="s">
        <v>149</v>
      </c>
      <c r="AB76" t="s">
        <v>150</v>
      </c>
      <c r="AC76" t="s">
        <v>151</v>
      </c>
      <c r="AD76" t="s">
        <v>274</v>
      </c>
      <c r="AE76" t="s">
        <v>153</v>
      </c>
      <c r="AF76" t="s">
        <v>154</v>
      </c>
      <c r="AG76" t="s">
        <v>155</v>
      </c>
      <c r="AH76" t="s">
        <v>156</v>
      </c>
      <c r="AI76" t="s">
        <v>157</v>
      </c>
      <c r="AJ76" t="s">
        <v>275</v>
      </c>
      <c r="AK76" t="s">
        <v>159</v>
      </c>
      <c r="AL76" t="s">
        <v>276</v>
      </c>
      <c r="AM76" t="s">
        <v>277</v>
      </c>
      <c r="AN76" t="s">
        <v>278</v>
      </c>
      <c r="AO76">
        <v>56.5</v>
      </c>
      <c r="AP76">
        <v>95.200000000000003</v>
      </c>
      <c r="AQ76">
        <v>90.700000000000003</v>
      </c>
      <c r="AR76">
        <v>80</v>
      </c>
      <c r="AS76">
        <v>13.699999999999999</v>
      </c>
      <c r="AT76">
        <v>55.700000000000003</v>
      </c>
      <c r="AU76">
        <v>17</v>
      </c>
      <c r="AV76">
        <v>96.5</v>
      </c>
      <c r="AW76">
        <v>79.400000000000006</v>
      </c>
      <c r="AX76">
        <v>25.100000000000001</v>
      </c>
      <c r="AY76">
        <v>84.700000000000003</v>
      </c>
      <c r="AZ76">
        <v>22.100000000000001</v>
      </c>
      <c r="BA76">
        <v>48.5</v>
      </c>
      <c r="BB76">
        <v>91.799999999999997</v>
      </c>
      <c r="BC76">
        <v>96.900000000000006</v>
      </c>
      <c r="BD76">
        <v>77.900000000000006</v>
      </c>
      <c r="BE76">
        <v>98.799999999999997</v>
      </c>
      <c r="BF76">
        <v>68.400000000000006</v>
      </c>
      <c r="BG76"/>
      <c r="BH76"/>
      <c r="BI76"/>
      <c r="BJ76"/>
      <c r="BK76"/>
      <c r="BL76"/>
      <c r="BM76"/>
      <c r="BN76"/>
      <c r="BO76"/>
      <c r="BP76"/>
      <c r="BQ76"/>
      <c r="BR76"/>
      <c r="BS76"/>
      <c r="BT76"/>
      <c r="BU76"/>
      <c r="BV76"/>
      <c r="BW76"/>
      <c r="BX76"/>
      <c r="BY76"/>
      <c r="BZ76"/>
      <c r="CA76"/>
      <c r="CB76"/>
      <c r="CC76"/>
      <c r="CD76"/>
      <c r="CE76"/>
      <c r="CF76"/>
      <c r="CG76"/>
      <c r="CH76"/>
      <c r="CI76"/>
      <c r="CJ76"/>
      <c r="CK76"/>
      <c r="CL76"/>
      <c r="CM76"/>
    </row>
    <row r="77">
      <c r="A77" t="s">
        <v>399</v>
      </c>
      <c r="B77">
        <v>2014</v>
      </c>
      <c r="C77" t="s">
        <v>403</v>
      </c>
      <c r="D77">
        <v>31</v>
      </c>
      <c r="E77" t="s">
        <v>103</v>
      </c>
      <c r="F77" t="s">
        <v>49</v>
      </c>
      <c r="G77" t="s">
        <v>414</v>
      </c>
      <c r="H77">
        <v>0.29999999999999999</v>
      </c>
      <c r="I77">
        <v>3.8999999999999999</v>
      </c>
      <c r="J77">
        <v>29.100000000000001</v>
      </c>
      <c r="K77">
        <v>64.400000000000006</v>
      </c>
      <c r="L77">
        <v>87.099999999999994</v>
      </c>
      <c r="M77">
        <v>9.6999999999999993</v>
      </c>
      <c r="N77">
        <v>38.399999999999999</v>
      </c>
      <c r="O77">
        <v>64.099999999999994</v>
      </c>
      <c r="P77">
        <v>83.299999999999997</v>
      </c>
      <c r="Q77">
        <v>92.099999999999994</v>
      </c>
      <c r="R77">
        <v>0</v>
      </c>
      <c r="S77">
        <v>0.90000000000000002</v>
      </c>
      <c r="T77">
        <v>9.5</v>
      </c>
      <c r="U77">
        <v>44.600000000000001</v>
      </c>
      <c r="V77">
        <v>83.900000000000006</v>
      </c>
      <c r="W77" t="s">
        <v>147</v>
      </c>
      <c r="X77" t="s">
        <v>272</v>
      </c>
      <c r="Y77" t="s">
        <v>273</v>
      </c>
      <c r="Z77" t="s">
        <v>148</v>
      </c>
      <c r="AA77" t="s">
        <v>149</v>
      </c>
      <c r="AB77" t="s">
        <v>150</v>
      </c>
      <c r="AC77" t="s">
        <v>151</v>
      </c>
      <c r="AD77" t="s">
        <v>274</v>
      </c>
      <c r="AE77" t="s">
        <v>153</v>
      </c>
      <c r="AF77" t="s">
        <v>154</v>
      </c>
      <c r="AG77" t="s">
        <v>155</v>
      </c>
      <c r="AH77" t="s">
        <v>156</v>
      </c>
      <c r="AI77" t="s">
        <v>157</v>
      </c>
      <c r="AJ77" t="s">
        <v>275</v>
      </c>
      <c r="AK77" t="s">
        <v>159</v>
      </c>
      <c r="AL77" t="s">
        <v>276</v>
      </c>
      <c r="AM77" t="s">
        <v>277</v>
      </c>
      <c r="AN77" t="s">
        <v>278</v>
      </c>
      <c r="AO77">
        <v>36.799999999999997</v>
      </c>
      <c r="AP77">
        <v>2.6000000000000001</v>
      </c>
      <c r="AQ77">
        <v>6.5999999999999996</v>
      </c>
      <c r="AR77">
        <v>6.2000000000000002</v>
      </c>
      <c r="AS77">
        <v>80.900000000000006</v>
      </c>
      <c r="AT77">
        <v>28.199999999999999</v>
      </c>
      <c r="AU77">
        <v>79.700000000000003</v>
      </c>
      <c r="AV77">
        <v>2.7999999999999998</v>
      </c>
      <c r="AW77">
        <v>12.199999999999999</v>
      </c>
      <c r="AX77">
        <v>71.900000000000006</v>
      </c>
      <c r="AY77">
        <v>12.5</v>
      </c>
      <c r="AZ77">
        <v>74.099999999999994</v>
      </c>
      <c r="BA77">
        <v>36.799999999999997</v>
      </c>
      <c r="BB77">
        <v>4.7999999999999998</v>
      </c>
      <c r="BC77">
        <v>2.2000000000000002</v>
      </c>
      <c r="BD77">
        <v>15.199999999999999</v>
      </c>
      <c r="BE77">
        <v>0.29999999999999999</v>
      </c>
      <c r="BF77">
        <v>23.899999999999999</v>
      </c>
      <c r="BG77"/>
      <c r="BH77"/>
      <c r="BI77"/>
      <c r="BJ77"/>
      <c r="BK77"/>
      <c r="BL77"/>
      <c r="BM77"/>
      <c r="BN77"/>
      <c r="BO77"/>
      <c r="BP77"/>
      <c r="BQ77"/>
      <c r="BR77"/>
      <c r="BS77"/>
      <c r="BT77"/>
      <c r="BU77"/>
      <c r="BV77"/>
      <c r="BW77"/>
      <c r="BX77"/>
      <c r="BY77"/>
      <c r="BZ77"/>
      <c r="CA77"/>
      <c r="CB77"/>
      <c r="CC77"/>
      <c r="CD77"/>
      <c r="CE77"/>
      <c r="CF77"/>
      <c r="CG77"/>
      <c r="CH77"/>
      <c r="CI77"/>
      <c r="CJ77"/>
      <c r="CK77"/>
      <c r="CL77"/>
      <c r="CM77"/>
    </row>
    <row r="78">
      <c r="A78" t="s">
        <v>399</v>
      </c>
      <c r="B78">
        <v>2014</v>
      </c>
      <c r="C78" t="s">
        <v>403</v>
      </c>
      <c r="D78">
        <v>32</v>
      </c>
      <c r="E78" t="s">
        <v>103</v>
      </c>
      <c r="F78" t="s">
        <v>48</v>
      </c>
      <c r="G78" t="s">
        <v>195</v>
      </c>
      <c r="H78">
        <v>99.700000000000003</v>
      </c>
      <c r="I78">
        <v>96.099999999999994</v>
      </c>
      <c r="J78">
        <v>70.900000000000006</v>
      </c>
      <c r="K78">
        <v>35.600000000000001</v>
      </c>
      <c r="L78">
        <v>12.9</v>
      </c>
      <c r="M78">
        <v>90.299999999999997</v>
      </c>
      <c r="N78">
        <v>61.600000000000001</v>
      </c>
      <c r="O78">
        <v>35.899999999999999</v>
      </c>
      <c r="P78">
        <v>16.699999999999999</v>
      </c>
      <c r="Q78">
        <v>7.9000000000000004</v>
      </c>
      <c r="R78">
        <v>100</v>
      </c>
      <c r="S78">
        <v>99.099999999999994</v>
      </c>
      <c r="T78">
        <v>90.5</v>
      </c>
      <c r="U78">
        <v>55.399999999999999</v>
      </c>
      <c r="V78">
        <v>16.100000000000001</v>
      </c>
      <c r="W78" t="s">
        <v>147</v>
      </c>
      <c r="X78" t="s">
        <v>272</v>
      </c>
      <c r="Y78" t="s">
        <v>273</v>
      </c>
      <c r="Z78" t="s">
        <v>148</v>
      </c>
      <c r="AA78" t="s">
        <v>149</v>
      </c>
      <c r="AB78" t="s">
        <v>150</v>
      </c>
      <c r="AC78" t="s">
        <v>151</v>
      </c>
      <c r="AD78" t="s">
        <v>274</v>
      </c>
      <c r="AE78" t="s">
        <v>153</v>
      </c>
      <c r="AF78" t="s">
        <v>154</v>
      </c>
      <c r="AG78" t="s">
        <v>155</v>
      </c>
      <c r="AH78" t="s">
        <v>156</v>
      </c>
      <c r="AI78" t="s">
        <v>157</v>
      </c>
      <c r="AJ78" t="s">
        <v>275</v>
      </c>
      <c r="AK78" t="s">
        <v>159</v>
      </c>
      <c r="AL78" t="s">
        <v>276</v>
      </c>
      <c r="AM78" t="s">
        <v>277</v>
      </c>
      <c r="AN78" t="s">
        <v>278</v>
      </c>
      <c r="AO78">
        <v>63.200000000000003</v>
      </c>
      <c r="AP78">
        <v>97.400000000000006</v>
      </c>
      <c r="AQ78">
        <v>93.400000000000006</v>
      </c>
      <c r="AR78">
        <v>93.799999999999997</v>
      </c>
      <c r="AS78">
        <v>19.100000000000001</v>
      </c>
      <c r="AT78">
        <v>71.799999999999997</v>
      </c>
      <c r="AU78">
        <v>20.300000000000001</v>
      </c>
      <c r="AV78">
        <v>97.200000000000003</v>
      </c>
      <c r="AW78">
        <v>87.799999999999997</v>
      </c>
      <c r="AX78">
        <v>28.100000000000001</v>
      </c>
      <c r="AY78">
        <v>87.5</v>
      </c>
      <c r="AZ78">
        <v>25.899999999999999</v>
      </c>
      <c r="BA78">
        <v>63.200000000000003</v>
      </c>
      <c r="BB78">
        <v>95.200000000000003</v>
      </c>
      <c r="BC78">
        <v>97.799999999999997</v>
      </c>
      <c r="BD78">
        <v>84.799999999999997</v>
      </c>
      <c r="BE78">
        <v>99.700000000000003</v>
      </c>
      <c r="BF78">
        <v>76.099999999999994</v>
      </c>
      <c r="BG78"/>
      <c r="BH78"/>
      <c r="BI78"/>
      <c r="BJ78"/>
      <c r="BK78"/>
      <c r="BL78"/>
      <c r="BM78"/>
      <c r="BN78"/>
      <c r="BO78"/>
      <c r="BP78"/>
      <c r="BQ78"/>
      <c r="BR78"/>
      <c r="BS78"/>
      <c r="BT78"/>
      <c r="BU78"/>
      <c r="BV78"/>
      <c r="BW78"/>
      <c r="BX78"/>
      <c r="BY78"/>
      <c r="BZ78"/>
      <c r="CA78"/>
      <c r="CB78"/>
      <c r="CC78"/>
      <c r="CD78"/>
      <c r="CE78"/>
      <c r="CF78"/>
      <c r="CG78"/>
      <c r="CH78"/>
      <c r="CI78"/>
      <c r="CJ78"/>
      <c r="CK78"/>
      <c r="CL78"/>
      <c r="CM78"/>
    </row>
    <row r="79">
      <c r="A79" t="s">
        <v>399</v>
      </c>
      <c r="B79">
        <v>2014</v>
      </c>
      <c r="C79" t="s">
        <v>403</v>
      </c>
      <c r="D79">
        <v>35</v>
      </c>
      <c r="E79" t="s">
        <v>55</v>
      </c>
      <c r="F79" t="s">
        <v>49</v>
      </c>
      <c r="G79" t="s">
        <v>195</v>
      </c>
      <c r="H79">
        <v>1.5</v>
      </c>
      <c r="I79">
        <v>8.8000000000000007</v>
      </c>
      <c r="J79">
        <v>33.5</v>
      </c>
      <c r="K79">
        <v>69.200000000000003</v>
      </c>
      <c r="L79">
        <v>89.400000000000006</v>
      </c>
      <c r="M79">
        <v>17.399999999999999</v>
      </c>
      <c r="N79">
        <v>44.200000000000003</v>
      </c>
      <c r="O79">
        <v>67.299999999999997</v>
      </c>
      <c r="P79">
        <v>84.599999999999994</v>
      </c>
      <c r="Q79">
        <v>93.400000000000006</v>
      </c>
      <c r="R79">
        <v>0.59999999999999998</v>
      </c>
      <c r="S79">
        <v>3.6000000000000001</v>
      </c>
      <c r="T79">
        <v>14.6</v>
      </c>
      <c r="U79">
        <v>48.899999999999999</v>
      </c>
      <c r="V79">
        <v>88.400000000000006</v>
      </c>
      <c r="W79" t="s">
        <v>147</v>
      </c>
      <c r="X79" t="s">
        <v>272</v>
      </c>
      <c r="Y79" t="s">
        <v>273</v>
      </c>
      <c r="Z79" t="s">
        <v>148</v>
      </c>
      <c r="AA79" t="s">
        <v>149</v>
      </c>
      <c r="AB79" t="s">
        <v>150</v>
      </c>
      <c r="AC79" t="s">
        <v>151</v>
      </c>
      <c r="AD79" t="s">
        <v>274</v>
      </c>
      <c r="AE79" t="s">
        <v>153</v>
      </c>
      <c r="AF79" t="s">
        <v>154</v>
      </c>
      <c r="AG79" t="s">
        <v>155</v>
      </c>
      <c r="AH79" t="s">
        <v>156</v>
      </c>
      <c r="AI79" t="s">
        <v>157</v>
      </c>
      <c r="AJ79" t="s">
        <v>275</v>
      </c>
      <c r="AK79" t="s">
        <v>159</v>
      </c>
      <c r="AL79" t="s">
        <v>276</v>
      </c>
      <c r="AM79" t="s">
        <v>277</v>
      </c>
      <c r="AN79" t="s">
        <v>278</v>
      </c>
      <c r="AO79">
        <v>37.100000000000001</v>
      </c>
      <c r="AP79">
        <v>3.3999999999999999</v>
      </c>
      <c r="AQ79">
        <v>6.7999999999999998</v>
      </c>
      <c r="AR79">
        <v>44.100000000000001</v>
      </c>
      <c r="AS79">
        <v>81.5</v>
      </c>
      <c r="AT79">
        <v>28.899999999999999</v>
      </c>
      <c r="AU79">
        <v>80.099999999999994</v>
      </c>
      <c r="AV79">
        <v>3.7000000000000002</v>
      </c>
      <c r="AW79">
        <v>13.1</v>
      </c>
      <c r="AX79">
        <v>91.299999999999997</v>
      </c>
      <c r="AY79">
        <v>13</v>
      </c>
      <c r="AZ79">
        <v>87.200000000000003</v>
      </c>
      <c r="BA79">
        <v>37</v>
      </c>
      <c r="BB79">
        <v>8.1999999999999993</v>
      </c>
      <c r="BC79">
        <v>2.3999999999999999</v>
      </c>
      <c r="BD79">
        <v>15.300000000000001</v>
      </c>
      <c r="BE79">
        <v>1.1000000000000001</v>
      </c>
      <c r="BF79">
        <v>24.5</v>
      </c>
      <c r="BG79"/>
      <c r="BH79"/>
      <c r="BI79"/>
      <c r="BJ79"/>
      <c r="BK79"/>
      <c r="BL79"/>
      <c r="BM79"/>
      <c r="BN79"/>
      <c r="BO79"/>
      <c r="BP79"/>
      <c r="BQ79"/>
      <c r="BR79"/>
      <c r="BS79"/>
      <c r="BT79"/>
      <c r="BU79"/>
      <c r="BV79"/>
      <c r="BW79"/>
      <c r="BX79"/>
      <c r="BY79"/>
      <c r="BZ79"/>
      <c r="CA79"/>
      <c r="CB79"/>
      <c r="CC79"/>
      <c r="CD79"/>
      <c r="CE79"/>
      <c r="CF79"/>
      <c r="CG79"/>
      <c r="CH79"/>
      <c r="CI79"/>
      <c r="CJ79"/>
      <c r="CK79"/>
      <c r="CL79"/>
      <c r="CM79"/>
    </row>
    <row r="80">
      <c r="A80" t="s">
        <v>399</v>
      </c>
      <c r="B80">
        <v>2014</v>
      </c>
      <c r="C80" t="s">
        <v>403</v>
      </c>
      <c r="D80">
        <v>36</v>
      </c>
      <c r="E80" t="s">
        <v>55</v>
      </c>
      <c r="F80" t="s">
        <v>48</v>
      </c>
      <c r="G80" t="s">
        <v>195</v>
      </c>
      <c r="H80">
        <v>98.5</v>
      </c>
      <c r="I80">
        <v>91.200000000000003</v>
      </c>
      <c r="J80">
        <v>66.5</v>
      </c>
      <c r="K80">
        <v>30.800000000000001</v>
      </c>
      <c r="L80">
        <v>10.6</v>
      </c>
      <c r="M80">
        <v>82.599999999999994</v>
      </c>
      <c r="N80">
        <v>55.799999999999997</v>
      </c>
      <c r="O80">
        <v>32.700000000000003</v>
      </c>
      <c r="P80">
        <v>15.4</v>
      </c>
      <c r="Q80">
        <v>6.5999999999999996</v>
      </c>
      <c r="R80">
        <v>99.400000000000006</v>
      </c>
      <c r="S80">
        <v>96.400000000000006</v>
      </c>
      <c r="T80">
        <v>85.400000000000006</v>
      </c>
      <c r="U80">
        <v>51.100000000000001</v>
      </c>
      <c r="V80">
        <v>11.6</v>
      </c>
      <c r="W80" t="s">
        <v>147</v>
      </c>
      <c r="X80" t="s">
        <v>272</v>
      </c>
      <c r="Y80" t="s">
        <v>273</v>
      </c>
      <c r="Z80" t="s">
        <v>148</v>
      </c>
      <c r="AA80" t="s">
        <v>149</v>
      </c>
      <c r="AB80" t="s">
        <v>150</v>
      </c>
      <c r="AC80" t="s">
        <v>151</v>
      </c>
      <c r="AD80" t="s">
        <v>274</v>
      </c>
      <c r="AE80" t="s">
        <v>153</v>
      </c>
      <c r="AF80" t="s">
        <v>154</v>
      </c>
      <c r="AG80" t="s">
        <v>155</v>
      </c>
      <c r="AH80" t="s">
        <v>156</v>
      </c>
      <c r="AI80" t="s">
        <v>157</v>
      </c>
      <c r="AJ80" t="s">
        <v>275</v>
      </c>
      <c r="AK80" t="s">
        <v>159</v>
      </c>
      <c r="AL80" t="s">
        <v>276</v>
      </c>
      <c r="AM80" t="s">
        <v>277</v>
      </c>
      <c r="AN80" t="s">
        <v>278</v>
      </c>
      <c r="AO80">
        <v>62.899999999999999</v>
      </c>
      <c r="AP80">
        <v>96.599999999999994</v>
      </c>
      <c r="AQ80">
        <v>93.200000000000003</v>
      </c>
      <c r="AR80">
        <v>55.899999999999999</v>
      </c>
      <c r="AS80">
        <v>18.5</v>
      </c>
      <c r="AT80">
        <v>71.099999999999994</v>
      </c>
      <c r="AU80">
        <v>19.899999999999999</v>
      </c>
      <c r="AV80">
        <v>96.299999999999997</v>
      </c>
      <c r="AW80">
        <v>86.900000000000006</v>
      </c>
      <c r="AX80">
        <v>8.6999999999999993</v>
      </c>
      <c r="AY80">
        <v>87</v>
      </c>
      <c r="AZ80">
        <v>12.800000000000001</v>
      </c>
      <c r="BA80">
        <v>63</v>
      </c>
      <c r="BB80">
        <v>91.799999999999997</v>
      </c>
      <c r="BC80">
        <v>97.599999999999994</v>
      </c>
      <c r="BD80">
        <v>84.700000000000003</v>
      </c>
      <c r="BE80">
        <v>98.900000000000006</v>
      </c>
      <c r="BF80">
        <v>75.5</v>
      </c>
      <c r="BG80"/>
      <c r="BH80"/>
      <c r="BI80"/>
      <c r="BJ80"/>
      <c r="BK80"/>
      <c r="BL80"/>
      <c r="BM80"/>
      <c r="BN80"/>
      <c r="BO80"/>
      <c r="BP80"/>
      <c r="BQ80"/>
      <c r="BR80"/>
      <c r="BS80"/>
      <c r="BT80"/>
      <c r="BU80"/>
      <c r="BV80"/>
      <c r="BW80"/>
      <c r="BX80"/>
      <c r="BY80"/>
      <c r="BZ80"/>
      <c r="CA80"/>
      <c r="CB80"/>
      <c r="CC80"/>
      <c r="CD80"/>
      <c r="CE80"/>
      <c r="CF80"/>
      <c r="CG80"/>
      <c r="CH80"/>
      <c r="CI80"/>
      <c r="CJ80"/>
      <c r="CK80"/>
      <c r="CL80"/>
      <c r="CM80"/>
    </row>
    <row r="81">
      <c r="A81" t="s">
        <v>399</v>
      </c>
      <c r="B81">
        <v>2014</v>
      </c>
      <c r="C81" t="s">
        <v>403</v>
      </c>
      <c r="D81">
        <v>37</v>
      </c>
      <c r="E81" t="s">
        <v>162</v>
      </c>
      <c r="F81" t="s">
        <v>49</v>
      </c>
      <c r="G81" t="s">
        <v>415</v>
      </c>
      <c r="H81">
        <v>1.1000000000000001</v>
      </c>
      <c r="I81">
        <v>7.9000000000000004</v>
      </c>
      <c r="J81">
        <v>32.899999999999999</v>
      </c>
      <c r="K81">
        <v>68.400000000000006</v>
      </c>
      <c r="L81">
        <v>89.099999999999994</v>
      </c>
      <c r="M81">
        <v>17.399999999999999</v>
      </c>
      <c r="N81">
        <v>44.200000000000003</v>
      </c>
      <c r="O81">
        <v>66.799999999999997</v>
      </c>
      <c r="P81">
        <v>84.5</v>
      </c>
      <c r="Q81">
        <v>93.400000000000006</v>
      </c>
      <c r="R81">
        <v>0.5</v>
      </c>
      <c r="S81">
        <v>2.7000000000000002</v>
      </c>
      <c r="T81">
        <v>13.6</v>
      </c>
      <c r="U81">
        <v>47.899999999999999</v>
      </c>
      <c r="V81">
        <v>87.200000000000003</v>
      </c>
      <c r="W81" t="s">
        <v>147</v>
      </c>
      <c r="X81" t="s">
        <v>272</v>
      </c>
      <c r="Y81" t="s">
        <v>273</v>
      </c>
      <c r="Z81" t="s">
        <v>148</v>
      </c>
      <c r="AA81" t="s">
        <v>149</v>
      </c>
      <c r="AB81" t="s">
        <v>150</v>
      </c>
      <c r="AC81" t="s">
        <v>151</v>
      </c>
      <c r="AD81" t="s">
        <v>274</v>
      </c>
      <c r="AE81" t="s">
        <v>153</v>
      </c>
      <c r="AF81" t="s">
        <v>154</v>
      </c>
      <c r="AG81" t="s">
        <v>155</v>
      </c>
      <c r="AH81" t="s">
        <v>156</v>
      </c>
      <c r="AI81" t="s">
        <v>157</v>
      </c>
      <c r="AJ81" t="s">
        <v>275</v>
      </c>
      <c r="AK81" t="s">
        <v>159</v>
      </c>
      <c r="AL81" t="s">
        <v>276</v>
      </c>
      <c r="AM81" t="s">
        <v>277</v>
      </c>
      <c r="AN81" t="s">
        <v>278</v>
      </c>
      <c r="AO81">
        <v>37.100000000000001</v>
      </c>
      <c r="AP81">
        <v>3.2999999999999998</v>
      </c>
      <c r="AQ81">
        <v>6.7999999999999998</v>
      </c>
      <c r="AR81">
        <v>39</v>
      </c>
      <c r="AS81">
        <v>81.400000000000006</v>
      </c>
      <c r="AT81">
        <v>28.600000000000001</v>
      </c>
      <c r="AU81">
        <v>79.900000000000006</v>
      </c>
      <c r="AV81">
        <v>3.2999999999999998</v>
      </c>
      <c r="AW81">
        <v>13.1</v>
      </c>
      <c r="AX81">
        <v>89.299999999999997</v>
      </c>
      <c r="AY81">
        <v>12.699999999999999</v>
      </c>
      <c r="AZ81">
        <v>81.599999999999994</v>
      </c>
      <c r="BA81">
        <v>36.799999999999997</v>
      </c>
      <c r="BB81">
        <v>8.0999999999999996</v>
      </c>
      <c r="BC81">
        <v>2.3999999999999999</v>
      </c>
      <c r="BD81">
        <v>15.300000000000001</v>
      </c>
      <c r="BE81">
        <v>1.1000000000000001</v>
      </c>
      <c r="BF81">
        <v>24.5</v>
      </c>
      <c r="BG81"/>
      <c r="BH81"/>
      <c r="BI81"/>
      <c r="BJ81"/>
      <c r="BK81"/>
      <c r="BL81"/>
      <c r="BM81"/>
      <c r="BN81"/>
      <c r="BO81"/>
      <c r="BP81"/>
      <c r="BQ81"/>
      <c r="BR81"/>
      <c r="BS81"/>
      <c r="BT81"/>
      <c r="BU81"/>
      <c r="BV81"/>
      <c r="BW81"/>
      <c r="BX81"/>
      <c r="BY81"/>
      <c r="BZ81"/>
      <c r="CA81"/>
      <c r="CB81"/>
      <c r="CC81"/>
      <c r="CD81"/>
      <c r="CE81"/>
      <c r="CF81"/>
      <c r="CG81"/>
      <c r="CH81"/>
      <c r="CI81"/>
      <c r="CJ81"/>
      <c r="CK81"/>
      <c r="CL81"/>
      <c r="CM81"/>
    </row>
    <row r="82">
      <c r="A82" t="s">
        <v>399</v>
      </c>
      <c r="B82">
        <v>2014</v>
      </c>
      <c r="C82" t="s">
        <v>403</v>
      </c>
      <c r="D82">
        <v>38</v>
      </c>
      <c r="E82" t="s">
        <v>162</v>
      </c>
      <c r="F82" t="s">
        <v>48</v>
      </c>
      <c r="G82" t="s">
        <v>195</v>
      </c>
      <c r="H82">
        <v>98.900000000000006</v>
      </c>
      <c r="I82">
        <v>92.099999999999994</v>
      </c>
      <c r="J82">
        <v>67.099999999999994</v>
      </c>
      <c r="K82">
        <v>31.600000000000001</v>
      </c>
      <c r="L82">
        <v>10.9</v>
      </c>
      <c r="M82">
        <v>82.599999999999994</v>
      </c>
      <c r="N82">
        <v>55.799999999999997</v>
      </c>
      <c r="O82">
        <v>33.200000000000003</v>
      </c>
      <c r="P82">
        <v>15.5</v>
      </c>
      <c r="Q82">
        <v>6.5999999999999996</v>
      </c>
      <c r="R82">
        <v>99.5</v>
      </c>
      <c r="S82">
        <v>97.299999999999997</v>
      </c>
      <c r="T82">
        <v>86.400000000000006</v>
      </c>
      <c r="U82">
        <v>52.100000000000001</v>
      </c>
      <c r="V82">
        <v>12.800000000000001</v>
      </c>
      <c r="W82" t="s">
        <v>147</v>
      </c>
      <c r="X82" t="s">
        <v>272</v>
      </c>
      <c r="Y82" t="s">
        <v>273</v>
      </c>
      <c r="Z82" t="s">
        <v>148</v>
      </c>
      <c r="AA82" t="s">
        <v>149</v>
      </c>
      <c r="AB82" t="s">
        <v>150</v>
      </c>
      <c r="AC82" t="s">
        <v>151</v>
      </c>
      <c r="AD82" t="s">
        <v>274</v>
      </c>
      <c r="AE82" t="s">
        <v>153</v>
      </c>
      <c r="AF82" t="s">
        <v>154</v>
      </c>
      <c r="AG82" t="s">
        <v>155</v>
      </c>
      <c r="AH82" t="s">
        <v>156</v>
      </c>
      <c r="AI82" t="s">
        <v>157</v>
      </c>
      <c r="AJ82" t="s">
        <v>275</v>
      </c>
      <c r="AK82" t="s">
        <v>159</v>
      </c>
      <c r="AL82" t="s">
        <v>276</v>
      </c>
      <c r="AM82" t="s">
        <v>277</v>
      </c>
      <c r="AN82" t="s">
        <v>278</v>
      </c>
      <c r="AO82">
        <v>62.899999999999999</v>
      </c>
      <c r="AP82">
        <v>96.700000000000003</v>
      </c>
      <c r="AQ82">
        <v>93.200000000000003</v>
      </c>
      <c r="AR82">
        <v>61</v>
      </c>
      <c r="AS82">
        <v>18.600000000000001</v>
      </c>
      <c r="AT82">
        <v>71.400000000000006</v>
      </c>
      <c r="AU82">
        <v>20.100000000000001</v>
      </c>
      <c r="AV82">
        <v>96.700000000000003</v>
      </c>
      <c r="AW82">
        <v>86.900000000000006</v>
      </c>
      <c r="AX82">
        <v>10.699999999999999</v>
      </c>
      <c r="AY82">
        <v>87.299999999999997</v>
      </c>
      <c r="AZ82">
        <v>18.399999999999999</v>
      </c>
      <c r="BA82">
        <v>63.200000000000003</v>
      </c>
      <c r="BB82">
        <v>91.900000000000006</v>
      </c>
      <c r="BC82">
        <v>97.599999999999994</v>
      </c>
      <c r="BD82">
        <v>84.700000000000003</v>
      </c>
      <c r="BE82">
        <v>98.900000000000006</v>
      </c>
      <c r="BF82">
        <v>75.5</v>
      </c>
      <c r="BG82"/>
      <c r="BH82"/>
      <c r="BI82"/>
      <c r="BJ82"/>
      <c r="BK82"/>
      <c r="BL82"/>
      <c r="BM82"/>
      <c r="BN82"/>
      <c r="BO82"/>
      <c r="BP82"/>
      <c r="BQ82"/>
      <c r="BR82"/>
      <c r="BS82"/>
      <c r="BT82"/>
      <c r="BU82"/>
      <c r="BV82"/>
      <c r="BW82"/>
      <c r="BX82"/>
      <c r="BY82"/>
      <c r="BZ82"/>
      <c r="CA82"/>
      <c r="CB82"/>
      <c r="CC82"/>
      <c r="CD82"/>
      <c r="CE82"/>
      <c r="CF82"/>
      <c r="CG82"/>
      <c r="CH82"/>
      <c r="CI82"/>
      <c r="CJ82"/>
      <c r="CK82"/>
      <c r="CL82"/>
      <c r="CM82"/>
    </row>
    <row r="83">
      <c r="A83" t="s">
        <v>399</v>
      </c>
      <c r="B83">
        <v>2014</v>
      </c>
      <c r="C83" t="s">
        <v>403</v>
      </c>
      <c r="D83">
        <v>41</v>
      </c>
      <c r="E83" t="s">
        <v>56</v>
      </c>
      <c r="F83" t="s">
        <v>49</v>
      </c>
      <c r="G83" t="s">
        <v>195</v>
      </c>
      <c r="H83">
        <v>45.799999999999997</v>
      </c>
      <c r="I83">
        <v>29.399999999999999</v>
      </c>
      <c r="J83">
        <v>14.4</v>
      </c>
      <c r="K83">
        <v>6.5</v>
      </c>
      <c r="L83">
        <v>1.8999999999999999</v>
      </c>
      <c r="M83">
        <v>19.800000000000001</v>
      </c>
      <c r="N83">
        <v>12.5</v>
      </c>
      <c r="O83">
        <v>4.9000000000000004</v>
      </c>
      <c r="P83">
        <v>3.6000000000000001</v>
      </c>
      <c r="Q83">
        <v>0.90000000000000002</v>
      </c>
      <c r="R83">
        <v>48.299999999999997</v>
      </c>
      <c r="S83">
        <v>38.700000000000003</v>
      </c>
      <c r="T83">
        <v>22.899999999999999</v>
      </c>
      <c r="U83">
        <v>10.699999999999999</v>
      </c>
      <c r="V83">
        <v>2.5</v>
      </c>
      <c r="W83" t="s">
        <v>147</v>
      </c>
      <c r="X83" t="s">
        <v>272</v>
      </c>
      <c r="Y83" t="s">
        <v>273</v>
      </c>
      <c r="Z83" t="s">
        <v>148</v>
      </c>
      <c r="AA83" t="s">
        <v>149</v>
      </c>
      <c r="AB83" t="s">
        <v>150</v>
      </c>
      <c r="AC83" t="s">
        <v>151</v>
      </c>
      <c r="AD83" t="s">
        <v>274</v>
      </c>
      <c r="AE83" t="s">
        <v>153</v>
      </c>
      <c r="AF83" t="s">
        <v>154</v>
      </c>
      <c r="AG83" t="s">
        <v>155</v>
      </c>
      <c r="AH83" t="s">
        <v>156</v>
      </c>
      <c r="AI83" t="s">
        <v>157</v>
      </c>
      <c r="AJ83" t="s">
        <v>275</v>
      </c>
      <c r="AK83" t="s">
        <v>159</v>
      </c>
      <c r="AL83" t="s">
        <v>276</v>
      </c>
      <c r="AM83" t="s">
        <v>277</v>
      </c>
      <c r="AN83" t="s">
        <v>278</v>
      </c>
      <c r="AO83">
        <v>22.899999999999999</v>
      </c>
      <c r="AP83">
        <v>30.199999999999999</v>
      </c>
      <c r="AQ83">
        <v>28.300000000000001</v>
      </c>
      <c r="AR83">
        <v>11</v>
      </c>
      <c r="AS83">
        <v>3.8999999999999999</v>
      </c>
      <c r="AT83">
        <v>24.5</v>
      </c>
      <c r="AU83">
        <v>2.2999999999999998</v>
      </c>
      <c r="AV83">
        <v>54.600000000000001</v>
      </c>
      <c r="AW83">
        <v>19.899999999999999</v>
      </c>
      <c r="AX83">
        <v>2.2000000000000002</v>
      </c>
      <c r="AY83">
        <v>21.100000000000001</v>
      </c>
      <c r="AZ83">
        <v>6.0999999999999996</v>
      </c>
      <c r="BA83">
        <v>23.199999999999999</v>
      </c>
      <c r="BB83">
        <v>42.899999999999999</v>
      </c>
      <c r="BC83">
        <v>19.300000000000001</v>
      </c>
      <c r="BD83">
        <v>32.799999999999997</v>
      </c>
      <c r="BE83">
        <v>26.699999999999999</v>
      </c>
      <c r="BF83">
        <v>20.100000000000001</v>
      </c>
      <c r="BG83"/>
      <c r="BH83"/>
      <c r="BI83"/>
      <c r="BJ83"/>
      <c r="BK83"/>
      <c r="BL83"/>
      <c r="BM83"/>
      <c r="BN83"/>
      <c r="BO83"/>
      <c r="BP83"/>
      <c r="BQ83"/>
      <c r="BR83"/>
      <c r="BS83"/>
      <c r="BT83"/>
      <c r="BU83"/>
      <c r="BV83"/>
      <c r="BW83"/>
      <c r="BX83"/>
      <c r="BY83"/>
      <c r="BZ83"/>
      <c r="CA83"/>
      <c r="CB83"/>
      <c r="CC83"/>
      <c r="CD83"/>
      <c r="CE83"/>
      <c r="CF83"/>
      <c r="CG83"/>
      <c r="CH83"/>
      <c r="CI83"/>
      <c r="CJ83"/>
      <c r="CK83"/>
      <c r="CL83"/>
      <c r="CM83"/>
    </row>
    <row r="84">
      <c r="A84" t="s">
        <v>399</v>
      </c>
      <c r="B84">
        <v>2014</v>
      </c>
      <c r="C84" t="s">
        <v>403</v>
      </c>
      <c r="D84">
        <v>42</v>
      </c>
      <c r="E84" t="s">
        <v>56</v>
      </c>
      <c r="F84" t="s">
        <v>48</v>
      </c>
      <c r="G84" t="s">
        <v>416</v>
      </c>
      <c r="H84">
        <v>54.200000000000003</v>
      </c>
      <c r="I84">
        <v>70.599999999999994</v>
      </c>
      <c r="J84">
        <v>85.599999999999994</v>
      </c>
      <c r="K84">
        <v>93.5</v>
      </c>
      <c r="L84">
        <v>98.099999999999994</v>
      </c>
      <c r="M84">
        <v>80.200000000000003</v>
      </c>
      <c r="N84">
        <v>87.5</v>
      </c>
      <c r="O84">
        <v>95.099999999999994</v>
      </c>
      <c r="P84">
        <v>96.400000000000006</v>
      </c>
      <c r="Q84">
        <v>99.099999999999994</v>
      </c>
      <c r="R84">
        <v>51.700000000000003</v>
      </c>
      <c r="S84">
        <v>61.299999999999997</v>
      </c>
      <c r="T84">
        <v>77.099999999999994</v>
      </c>
      <c r="U84">
        <v>89.299999999999997</v>
      </c>
      <c r="V84">
        <v>97.5</v>
      </c>
      <c r="W84" t="s">
        <v>147</v>
      </c>
      <c r="X84" t="s">
        <v>272</v>
      </c>
      <c r="Y84" t="s">
        <v>273</v>
      </c>
      <c r="Z84" t="s">
        <v>148</v>
      </c>
      <c r="AA84" t="s">
        <v>149</v>
      </c>
      <c r="AB84" t="s">
        <v>150</v>
      </c>
      <c r="AC84" t="s">
        <v>151</v>
      </c>
      <c r="AD84" t="s">
        <v>274</v>
      </c>
      <c r="AE84" t="s">
        <v>153</v>
      </c>
      <c r="AF84" t="s">
        <v>154</v>
      </c>
      <c r="AG84" t="s">
        <v>155</v>
      </c>
      <c r="AH84" t="s">
        <v>156</v>
      </c>
      <c r="AI84" t="s">
        <v>157</v>
      </c>
      <c r="AJ84" t="s">
        <v>275</v>
      </c>
      <c r="AK84" t="s">
        <v>159</v>
      </c>
      <c r="AL84" t="s">
        <v>276</v>
      </c>
      <c r="AM84" t="s">
        <v>277</v>
      </c>
      <c r="AN84" t="s">
        <v>278</v>
      </c>
      <c r="AO84">
        <v>77.099999999999994</v>
      </c>
      <c r="AP84">
        <v>69.799999999999997</v>
      </c>
      <c r="AQ84">
        <v>71.700000000000003</v>
      </c>
      <c r="AR84">
        <v>89</v>
      </c>
      <c r="AS84">
        <v>96.099999999999994</v>
      </c>
      <c r="AT84">
        <v>75.5</v>
      </c>
      <c r="AU84">
        <v>97.700000000000003</v>
      </c>
      <c r="AV84">
        <v>45.399999999999999</v>
      </c>
      <c r="AW84">
        <v>80.099999999999994</v>
      </c>
      <c r="AX84">
        <v>97.799999999999997</v>
      </c>
      <c r="AY84">
        <v>78.900000000000006</v>
      </c>
      <c r="AZ84">
        <v>93.900000000000006</v>
      </c>
      <c r="BA84">
        <v>76.799999999999997</v>
      </c>
      <c r="BB84">
        <v>57.100000000000001</v>
      </c>
      <c r="BC84">
        <v>80.700000000000003</v>
      </c>
      <c r="BD84">
        <v>67.200000000000003</v>
      </c>
      <c r="BE84">
        <v>73.299999999999997</v>
      </c>
      <c r="BF84">
        <v>79.900000000000006</v>
      </c>
      <c r="BG84"/>
      <c r="BH84"/>
      <c r="BI84"/>
      <c r="BJ84"/>
      <c r="BK84"/>
      <c r="BL84"/>
      <c r="BM84"/>
      <c r="BN84"/>
      <c r="BO84"/>
      <c r="BP84"/>
      <c r="BQ84"/>
      <c r="BR84"/>
      <c r="BS84"/>
      <c r="BT84"/>
      <c r="BU84"/>
      <c r="BV84"/>
      <c r="BW84"/>
      <c r="BX84"/>
      <c r="BY84"/>
      <c r="BZ84"/>
      <c r="CA84"/>
      <c r="CB84"/>
      <c r="CC84"/>
      <c r="CD84"/>
      <c r="CE84"/>
      <c r="CF84"/>
      <c r="CG84"/>
      <c r="CH84"/>
      <c r="CI84"/>
      <c r="CJ84"/>
      <c r="CK84"/>
      <c r="CL84"/>
      <c r="CM84"/>
    </row>
    <row r="85">
      <c r="A85" t="s">
        <v>399</v>
      </c>
      <c r="B85">
        <v>2014</v>
      </c>
      <c r="C85" t="s">
        <v>403</v>
      </c>
      <c r="D85">
        <v>58</v>
      </c>
      <c r="E85" t="s">
        <v>163</v>
      </c>
      <c r="F85" t="s">
        <v>164</v>
      </c>
      <c r="G85" t="s">
        <v>195</v>
      </c>
      <c r="H85">
        <v>0.18657741294038591</v>
      </c>
      <c r="I85">
        <v>0.62058867788179795</v>
      </c>
      <c r="J85">
        <v>3.4275524514823719</v>
      </c>
      <c r="K85">
        <v>13.11597676540454</v>
      </c>
      <c r="L85">
        <v>33.492017601949897</v>
      </c>
      <c r="M85">
        <v>2.7774492542262901</v>
      </c>
      <c r="N85">
        <v>8.7203432796596196</v>
      </c>
      <c r="O85">
        <v>12.19383185649971</v>
      </c>
      <c r="P85">
        <v>26.56698277166479</v>
      </c>
      <c r="Q85">
        <v>48.534110967148948</v>
      </c>
      <c r="R85">
        <v>0</v>
      </c>
      <c r="S85">
        <v>0.068843719116219407</v>
      </c>
      <c r="T85">
        <v>0.67139350213950899</v>
      </c>
      <c r="U85">
        <v>7.5014743633365022</v>
      </c>
      <c r="V85">
        <v>21.251076670040309</v>
      </c>
      <c r="W85" t="s">
        <v>147</v>
      </c>
      <c r="X85" t="s">
        <v>272</v>
      </c>
      <c r="Y85" t="s">
        <v>273</v>
      </c>
      <c r="Z85" t="s">
        <v>148</v>
      </c>
      <c r="AA85" t="s">
        <v>149</v>
      </c>
      <c r="AB85" t="s">
        <v>150</v>
      </c>
      <c r="AC85" t="s">
        <v>151</v>
      </c>
      <c r="AD85" t="s">
        <v>274</v>
      </c>
      <c r="AE85" t="s">
        <v>153</v>
      </c>
      <c r="AF85" t="s">
        <v>154</v>
      </c>
      <c r="AG85" t="s">
        <v>155</v>
      </c>
      <c r="AH85" t="s">
        <v>156</v>
      </c>
      <c r="AI85" t="s">
        <v>157</v>
      </c>
      <c r="AJ85" t="s">
        <v>275</v>
      </c>
      <c r="AK85" t="s">
        <v>159</v>
      </c>
      <c r="AL85" t="s">
        <v>276</v>
      </c>
      <c r="AM85" t="s">
        <v>277</v>
      </c>
      <c r="AN85" t="s">
        <v>278</v>
      </c>
      <c r="AO85">
        <v>5.7504090585215817</v>
      </c>
      <c r="AP85">
        <v>1.3812703630218479</v>
      </c>
      <c r="AQ85">
        <v>1.707860857434027</v>
      </c>
      <c r="AR85">
        <v>1.838347482221887</v>
      </c>
      <c r="AS85">
        <v>18.13649926227388</v>
      </c>
      <c r="AT85">
        <v>2.9048479668797249</v>
      </c>
      <c r="AU85">
        <v>22.286227945901469</v>
      </c>
      <c r="AV85">
        <v>2.598845823427991</v>
      </c>
      <c r="AW85">
        <v>1.9568544123248719</v>
      </c>
      <c r="AX85">
        <v>12.68971750252525</v>
      </c>
      <c r="AY85">
        <v>7.31273848211654</v>
      </c>
      <c r="AZ85">
        <v>40.297994371181069</v>
      </c>
      <c r="BA85">
        <v>4.9627657123992321</v>
      </c>
      <c r="BB85">
        <v>4.3164726236501778</v>
      </c>
      <c r="BC85">
        <v>0.99722986215093956</v>
      </c>
      <c r="BD85">
        <v>8.0541475618264364</v>
      </c>
      <c r="BE85">
        <v>0.075067838800614003</v>
      </c>
      <c r="BF85">
        <v>8.3603912917785337</v>
      </c>
      <c r="BG85"/>
      <c r="BH85"/>
      <c r="BI85"/>
      <c r="BJ85"/>
      <c r="BK85"/>
      <c r="BL85"/>
      <c r="BM85"/>
      <c r="BN85"/>
      <c r="BO85"/>
      <c r="BP85"/>
      <c r="BQ85"/>
      <c r="BR85"/>
      <c r="BS85"/>
      <c r="BT85"/>
      <c r="BU85"/>
      <c r="BV85"/>
      <c r="BW85"/>
      <c r="BX85"/>
      <c r="BY85"/>
      <c r="BZ85"/>
      <c r="CA85"/>
      <c r="CB85"/>
      <c r="CC85"/>
      <c r="CD85"/>
      <c r="CE85"/>
      <c r="CF85"/>
      <c r="CG85"/>
      <c r="CH85"/>
      <c r="CI85"/>
      <c r="CJ85"/>
      <c r="CK85"/>
      <c r="CL85"/>
      <c r="CM85"/>
    </row>
    <row r="86">
      <c r="A86" t="s">
        <v>399</v>
      </c>
      <c r="B86">
        <v>2014</v>
      </c>
      <c r="C86" t="s">
        <v>403</v>
      </c>
      <c r="D86">
        <v>59</v>
      </c>
      <c r="E86" t="s">
        <v>163</v>
      </c>
      <c r="F86" t="s">
        <v>165</v>
      </c>
      <c r="G86" t="s">
        <v>195</v>
      </c>
      <c r="H86">
        <v>0.1113762008362827</v>
      </c>
      <c r="I86">
        <v>3.2375223416889498</v>
      </c>
      <c r="J86">
        <v>25.664342881208619</v>
      </c>
      <c r="K86">
        <v>51.261951884731303</v>
      </c>
      <c r="L86">
        <v>53.43658566068499</v>
      </c>
      <c r="M86">
        <v>6.9663818565451026</v>
      </c>
      <c r="N86">
        <v>29.644868970765589</v>
      </c>
      <c r="O86">
        <v>51.872595705235753</v>
      </c>
      <c r="P86">
        <v>56.710700018515979</v>
      </c>
      <c r="Q86">
        <v>43.057539666088729</v>
      </c>
      <c r="R86">
        <v>0.044750158762730502</v>
      </c>
      <c r="S86">
        <v>0.79344929048626667</v>
      </c>
      <c r="T86">
        <v>8.8169608396835191</v>
      </c>
      <c r="U86">
        <v>37.13550287293306</v>
      </c>
      <c r="V86">
        <v>62.63645254172544</v>
      </c>
      <c r="W86" t="s">
        <v>147</v>
      </c>
      <c r="X86" t="s">
        <v>272</v>
      </c>
      <c r="Y86" t="s">
        <v>273</v>
      </c>
      <c r="Z86" t="s">
        <v>148</v>
      </c>
      <c r="AA86" t="s">
        <v>149</v>
      </c>
      <c r="AB86" t="s">
        <v>150</v>
      </c>
      <c r="AC86" t="s">
        <v>151</v>
      </c>
      <c r="AD86" t="s">
        <v>274</v>
      </c>
      <c r="AE86" t="s">
        <v>153</v>
      </c>
      <c r="AF86" t="s">
        <v>154</v>
      </c>
      <c r="AG86" t="s">
        <v>155</v>
      </c>
      <c r="AH86" t="s">
        <v>156</v>
      </c>
      <c r="AI86" t="s">
        <v>157</v>
      </c>
      <c r="AJ86" t="s">
        <v>275</v>
      </c>
      <c r="AK86" t="s">
        <v>159</v>
      </c>
      <c r="AL86" t="s">
        <v>276</v>
      </c>
      <c r="AM86" t="s">
        <v>277</v>
      </c>
      <c r="AN86" t="s">
        <v>278</v>
      </c>
      <c r="AO86">
        <v>31.005656030300539</v>
      </c>
      <c r="AP86">
        <v>1.2585247439733549</v>
      </c>
      <c r="AQ86">
        <v>4.8706432480153774</v>
      </c>
      <c r="AR86">
        <v>4.3276165794045971</v>
      </c>
      <c r="AS86">
        <v>62.716315086936739</v>
      </c>
      <c r="AT86">
        <v>25.321214217253221</v>
      </c>
      <c r="AU86">
        <v>57.285471843600618</v>
      </c>
      <c r="AV86">
        <v>0.19313990071446471</v>
      </c>
      <c r="AW86">
        <v>10.28029248189514</v>
      </c>
      <c r="AX86">
        <v>59.16864460909035</v>
      </c>
      <c r="AY86">
        <v>4.7836782277754004</v>
      </c>
      <c r="AZ86">
        <v>33.821143081720933</v>
      </c>
      <c r="BA86">
        <v>31.87654812316471</v>
      </c>
      <c r="BB86">
        <v>0.40285457655313639</v>
      </c>
      <c r="BC86">
        <v>1.221102196638318</v>
      </c>
      <c r="BD86">
        <v>7.1527173842050864</v>
      </c>
      <c r="BE86">
        <v>0.2493129401226841</v>
      </c>
      <c r="BF86">
        <v>15.560227717653669</v>
      </c>
      <c r="BG86"/>
      <c r="BH86"/>
      <c r="BI86"/>
      <c r="BJ86"/>
      <c r="BK86"/>
      <c r="BL86"/>
      <c r="BM86"/>
      <c r="BN86"/>
      <c r="BO86"/>
      <c r="BP86"/>
      <c r="BQ86"/>
      <c r="BR86"/>
      <c r="BS86"/>
      <c r="BT86"/>
      <c r="BU86"/>
      <c r="BV86"/>
      <c r="BW86"/>
      <c r="BX86"/>
      <c r="BY86"/>
      <c r="BZ86"/>
      <c r="CA86"/>
      <c r="CB86"/>
      <c r="CC86"/>
      <c r="CD86"/>
      <c r="CE86"/>
      <c r="CF86"/>
      <c r="CG86"/>
      <c r="CH86"/>
      <c r="CI86"/>
      <c r="CJ86"/>
      <c r="CK86"/>
      <c r="CL86"/>
      <c r="CM86"/>
    </row>
    <row r="87">
      <c r="A87" t="s">
        <v>399</v>
      </c>
      <c r="B87">
        <v>2014</v>
      </c>
      <c r="C87" t="s">
        <v>403</v>
      </c>
      <c r="D87">
        <v>60</v>
      </c>
      <c r="E87" t="s">
        <v>163</v>
      </c>
      <c r="F87" t="s">
        <v>279</v>
      </c>
      <c r="G87" t="s">
        <v>195</v>
      </c>
      <c r="H87">
        <v>0.27929831595175281</v>
      </c>
      <c r="I87">
        <v>1.240187993575393</v>
      </c>
      <c r="J87">
        <v>6.8985355087810314</v>
      </c>
      <c r="K87">
        <v>4.5587485727250163</v>
      </c>
      <c r="L87">
        <v>1.5638817308171209</v>
      </c>
      <c r="M87">
        <v>9.4707887949080263</v>
      </c>
      <c r="N87">
        <v>6.8237577419769879</v>
      </c>
      <c r="O87">
        <v>4.5214001292027231</v>
      </c>
      <c r="P87">
        <v>2.0814669643605299</v>
      </c>
      <c r="Q87">
        <v>0.81158426009320039</v>
      </c>
      <c r="R87">
        <v>0.32467630565158528</v>
      </c>
      <c r="S87">
        <v>0.29096864066514999</v>
      </c>
      <c r="T87">
        <v>1.192579695718228</v>
      </c>
      <c r="U87">
        <v>6.1490945175232348</v>
      </c>
      <c r="V87">
        <v>2.4990383649812351</v>
      </c>
      <c r="W87" t="s">
        <v>147</v>
      </c>
      <c r="X87" t="s">
        <v>272</v>
      </c>
      <c r="Y87" t="s">
        <v>273</v>
      </c>
      <c r="Z87" t="s">
        <v>148</v>
      </c>
      <c r="AA87" t="s">
        <v>149</v>
      </c>
      <c r="AB87" t="s">
        <v>150</v>
      </c>
      <c r="AC87" t="s">
        <v>151</v>
      </c>
      <c r="AD87" t="s">
        <v>274</v>
      </c>
      <c r="AE87" t="s">
        <v>153</v>
      </c>
      <c r="AF87" t="s">
        <v>154</v>
      </c>
      <c r="AG87" t="s">
        <v>155</v>
      </c>
      <c r="AH87" t="s">
        <v>156</v>
      </c>
      <c r="AI87" t="s">
        <v>157</v>
      </c>
      <c r="AJ87" t="s">
        <v>275</v>
      </c>
      <c r="AK87" t="s">
        <v>159</v>
      </c>
      <c r="AL87" t="s">
        <v>276</v>
      </c>
      <c r="AM87" t="s">
        <v>277</v>
      </c>
      <c r="AN87" t="s">
        <v>278</v>
      </c>
      <c r="AO87">
        <v>6.0176484425337451</v>
      </c>
      <c r="AP87">
        <v>0.65610935470802445</v>
      </c>
      <c r="AQ87">
        <v>1.4660683138292021</v>
      </c>
      <c r="AR87">
        <v>0.24563556786032609</v>
      </c>
      <c r="AS87">
        <v>5.2807130129950144</v>
      </c>
      <c r="AT87">
        <v>6.22691183188432</v>
      </c>
      <c r="AU87">
        <v>2.428013359901585</v>
      </c>
      <c r="AV87">
        <v>0.62316446904510858</v>
      </c>
      <c r="AW87">
        <v>3.9665725277891251</v>
      </c>
      <c r="AX87">
        <v>1.3938108575655359</v>
      </c>
      <c r="AY87">
        <v>1.4229376178911479</v>
      </c>
      <c r="AZ87">
        <v>2.89634905021332</v>
      </c>
      <c r="BA87">
        <v>9.1787824439759671</v>
      </c>
      <c r="BB87">
        <v>0.72448199614935693</v>
      </c>
      <c r="BC87">
        <v>0.6406180927185029</v>
      </c>
      <c r="BD87">
        <v>1.8496129810812301</v>
      </c>
      <c r="BE87">
        <v>0</v>
      </c>
      <c r="BF87">
        <v>3.1496726960848438</v>
      </c>
      <c r="BG87"/>
      <c r="BH87"/>
      <c r="BI87"/>
      <c r="BJ87"/>
      <c r="BK87"/>
      <c r="BL87"/>
      <c r="BM87"/>
      <c r="BN87"/>
      <c r="BO87"/>
      <c r="BP87"/>
      <c r="BQ87"/>
      <c r="BR87"/>
      <c r="BS87"/>
      <c r="BT87"/>
      <c r="BU87"/>
      <c r="BV87"/>
      <c r="BW87"/>
      <c r="BX87"/>
      <c r="BY87"/>
      <c r="BZ87"/>
      <c r="CA87"/>
      <c r="CB87"/>
      <c r="CC87"/>
      <c r="CD87"/>
      <c r="CE87"/>
      <c r="CF87"/>
      <c r="CG87"/>
      <c r="CH87"/>
      <c r="CI87"/>
      <c r="CJ87"/>
      <c r="CK87"/>
      <c r="CL87"/>
      <c r="CM87"/>
    </row>
    <row r="88">
      <c r="A88" t="s">
        <v>399</v>
      </c>
      <c r="B88">
        <v>2014</v>
      </c>
      <c r="C88" t="s">
        <v>403</v>
      </c>
      <c r="D88">
        <v>61</v>
      </c>
      <c r="E88" t="s">
        <v>163</v>
      </c>
      <c r="F88" t="s">
        <v>166</v>
      </c>
      <c r="G88" t="s">
        <v>195</v>
      </c>
      <c r="H88">
        <v>0.93482056141599934</v>
      </c>
      <c r="I88">
        <v>5.0005534166335952</v>
      </c>
      <c r="J88">
        <v>3.9614406887630831</v>
      </c>
      <c r="K88">
        <v>2.1731340158283841</v>
      </c>
      <c r="L88">
        <v>0.87056752049741948</v>
      </c>
      <c r="M88">
        <v>7.4927739870172694</v>
      </c>
      <c r="N88">
        <v>4.9719889748660986</v>
      </c>
      <c r="O88">
        <v>2.0090748975173849</v>
      </c>
      <c r="P88">
        <v>1.0726489524266341</v>
      </c>
      <c r="Q88">
        <v>0.91352089010032522</v>
      </c>
      <c r="R88">
        <v>0.52208858952248305</v>
      </c>
      <c r="S88">
        <v>2.9061173482507661</v>
      </c>
      <c r="T88">
        <v>5.1059655442298739</v>
      </c>
      <c r="U88">
        <v>2.4072360179459098</v>
      </c>
      <c r="V88">
        <v>0.42752973142834838</v>
      </c>
      <c r="W88" t="s">
        <v>147</v>
      </c>
      <c r="X88" t="s">
        <v>272</v>
      </c>
      <c r="Y88" t="s">
        <v>273</v>
      </c>
      <c r="Z88" t="s">
        <v>148</v>
      </c>
      <c r="AA88" t="s">
        <v>149</v>
      </c>
      <c r="AB88" t="s">
        <v>150</v>
      </c>
      <c r="AC88" t="s">
        <v>151</v>
      </c>
      <c r="AD88" t="s">
        <v>274</v>
      </c>
      <c r="AE88" t="s">
        <v>153</v>
      </c>
      <c r="AF88" t="s">
        <v>154</v>
      </c>
      <c r="AG88" t="s">
        <v>155</v>
      </c>
      <c r="AH88" t="s">
        <v>156</v>
      </c>
      <c r="AI88" t="s">
        <v>157</v>
      </c>
      <c r="AJ88" t="s">
        <v>275</v>
      </c>
      <c r="AK88" t="s">
        <v>159</v>
      </c>
      <c r="AL88" t="s">
        <v>276</v>
      </c>
      <c r="AM88" t="s">
        <v>277</v>
      </c>
      <c r="AN88" t="s">
        <v>278</v>
      </c>
      <c r="AO88">
        <v>0.70889577785385649</v>
      </c>
      <c r="AP88">
        <v>1.474092304333146</v>
      </c>
      <c r="AQ88">
        <v>1.2252999846435859</v>
      </c>
      <c r="AR88">
        <v>13.54945469163934</v>
      </c>
      <c r="AS88">
        <v>0.15069901197869051</v>
      </c>
      <c r="AT88">
        <v>9.8510721256658584</v>
      </c>
      <c r="AU88">
        <v>0.84756719831842775</v>
      </c>
      <c r="AV88">
        <v>0.064142502404085699</v>
      </c>
      <c r="AW88">
        <v>4.3932675121120299</v>
      </c>
      <c r="AX88">
        <v>1.621582196472086</v>
      </c>
      <c r="AY88">
        <v>1.460652203907076</v>
      </c>
      <c r="AZ88">
        <v>0.83987375877079862</v>
      </c>
      <c r="BA88">
        <v>5.5306786480832546</v>
      </c>
      <c r="BB88">
        <v>2.7139581069692729</v>
      </c>
      <c r="BC88">
        <v>0.27807843285721839</v>
      </c>
      <c r="BD88">
        <v>5.0257471784986922</v>
      </c>
      <c r="BE88">
        <v>0.89101589434407458</v>
      </c>
      <c r="BF88">
        <v>4.493382329742583</v>
      </c>
      <c r="BG88"/>
      <c r="BH88"/>
      <c r="BI88"/>
      <c r="BJ88"/>
      <c r="BK88"/>
      <c r="BL88"/>
      <c r="BM88"/>
      <c r="BN88"/>
      <c r="BO88"/>
      <c r="BP88"/>
      <c r="BQ88"/>
      <c r="BR88"/>
      <c r="BS88"/>
      <c r="BT88"/>
      <c r="BU88"/>
      <c r="BV88"/>
      <c r="BW88"/>
      <c r="BX88"/>
      <c r="BY88"/>
      <c r="BZ88"/>
      <c r="CA88"/>
      <c r="CB88"/>
      <c r="CC88"/>
      <c r="CD88"/>
      <c r="CE88"/>
      <c r="CF88"/>
      <c r="CG88"/>
      <c r="CH88"/>
      <c r="CI88"/>
      <c r="CJ88"/>
      <c r="CK88"/>
      <c r="CL88"/>
      <c r="CM88"/>
    </row>
    <row r="89">
      <c r="A89" t="s">
        <v>399</v>
      </c>
      <c r="B89">
        <v>2014</v>
      </c>
      <c r="C89" t="s">
        <v>403</v>
      </c>
      <c r="D89">
        <v>62</v>
      </c>
      <c r="E89" t="s">
        <v>163</v>
      </c>
      <c r="F89" t="s">
        <v>280</v>
      </c>
      <c r="G89" t="s">
        <v>195</v>
      </c>
      <c r="H89">
        <v>39.613833544774486</v>
      </c>
      <c r="I89">
        <v>39.198445059130222</v>
      </c>
      <c r="J89">
        <v>22.177400836211369</v>
      </c>
      <c r="K89">
        <v>8.4992134862751652</v>
      </c>
      <c r="L89">
        <v>2.6010771204746872</v>
      </c>
      <c r="M89">
        <v>32.106987554571319</v>
      </c>
      <c r="N89">
        <v>13.97717717991938</v>
      </c>
      <c r="O89">
        <v>7.4376254034543834</v>
      </c>
      <c r="P89">
        <v>2.7370865142421752</v>
      </c>
      <c r="Q89">
        <v>0.66371486377373989</v>
      </c>
      <c r="R89">
        <v>40.768693015236131</v>
      </c>
      <c r="S89">
        <v>37.396835271061683</v>
      </c>
      <c r="T89">
        <v>37.048712831759516</v>
      </c>
      <c r="U89">
        <v>16.63193351488399</v>
      </c>
      <c r="V89">
        <v>4.8070242973813846</v>
      </c>
      <c r="W89" t="s">
        <v>147</v>
      </c>
      <c r="X89" t="s">
        <v>272</v>
      </c>
      <c r="Y89" t="s">
        <v>273</v>
      </c>
      <c r="Z89" t="s">
        <v>148</v>
      </c>
      <c r="AA89" t="s">
        <v>149</v>
      </c>
      <c r="AB89" t="s">
        <v>150</v>
      </c>
      <c r="AC89" t="s">
        <v>151</v>
      </c>
      <c r="AD89" t="s">
        <v>274</v>
      </c>
      <c r="AE89" t="s">
        <v>153</v>
      </c>
      <c r="AF89" t="s">
        <v>154</v>
      </c>
      <c r="AG89" t="s">
        <v>155</v>
      </c>
      <c r="AH89" t="s">
        <v>156</v>
      </c>
      <c r="AI89" t="s">
        <v>157</v>
      </c>
      <c r="AJ89" t="s">
        <v>275</v>
      </c>
      <c r="AK89" t="s">
        <v>159</v>
      </c>
      <c r="AL89" t="s">
        <v>276</v>
      </c>
      <c r="AM89" t="s">
        <v>277</v>
      </c>
      <c r="AN89" t="s">
        <v>278</v>
      </c>
      <c r="AO89">
        <v>27.690101951610849</v>
      </c>
      <c r="AP89">
        <v>33.351965933692959</v>
      </c>
      <c r="AQ89">
        <v>35.665446186376393</v>
      </c>
      <c r="AR89">
        <v>6.3674483614463542</v>
      </c>
      <c r="AS89">
        <v>2.3446702036851552</v>
      </c>
      <c r="AT89">
        <v>7.267678630148561</v>
      </c>
      <c r="AU89">
        <v>3.9572248610281222</v>
      </c>
      <c r="AV89">
        <v>38.874561376565282</v>
      </c>
      <c r="AW89">
        <v>38.157051120527512</v>
      </c>
      <c r="AX89">
        <v>17.855647996032769</v>
      </c>
      <c r="AY89">
        <v>14.93333793482239</v>
      </c>
      <c r="AZ89">
        <v>8.8703969864180934</v>
      </c>
      <c r="BA89">
        <v>35.967288151604677</v>
      </c>
      <c r="BB89">
        <v>32.929567982407782</v>
      </c>
      <c r="BC89">
        <v>49.505313347834289</v>
      </c>
      <c r="BD89">
        <v>36.458955378124777</v>
      </c>
      <c r="BE89">
        <v>83.311351216007523</v>
      </c>
      <c r="BF89">
        <v>0.28879870464277418</v>
      </c>
      <c r="BG89"/>
      <c r="BH89"/>
      <c r="BI89"/>
      <c r="BJ89"/>
      <c r="BK89"/>
      <c r="BL89"/>
      <c r="BM89"/>
      <c r="BN89"/>
      <c r="BO89"/>
      <c r="BP89"/>
      <c r="BQ89"/>
      <c r="BR89"/>
      <c r="BS89"/>
      <c r="BT89"/>
      <c r="BU89"/>
      <c r="BV89"/>
      <c r="BW89"/>
      <c r="BX89"/>
      <c r="BY89"/>
      <c r="BZ89"/>
      <c r="CA89"/>
      <c r="CB89"/>
      <c r="CC89"/>
      <c r="CD89"/>
      <c r="CE89"/>
      <c r="CF89"/>
      <c r="CG89"/>
      <c r="CH89"/>
      <c r="CI89"/>
      <c r="CJ89"/>
      <c r="CK89"/>
      <c r="CL89"/>
      <c r="CM89"/>
    </row>
    <row r="90">
      <c r="A90" t="s">
        <v>399</v>
      </c>
      <c r="B90">
        <v>2014</v>
      </c>
      <c r="C90" t="s">
        <v>403</v>
      </c>
      <c r="D90">
        <v>63</v>
      </c>
      <c r="E90" t="s">
        <v>163</v>
      </c>
      <c r="F90" t="s">
        <v>281</v>
      </c>
      <c r="G90" t="s">
        <v>195</v>
      </c>
      <c r="H90">
        <v>6.0824357655387029</v>
      </c>
      <c r="I90">
        <v>4.8827850807337496</v>
      </c>
      <c r="J90">
        <v>2.7783142027219001</v>
      </c>
      <c r="K90">
        <v>1.503784808524983</v>
      </c>
      <c r="L90">
        <v>0.26507991152014221</v>
      </c>
      <c r="M90">
        <v>3.164913502848548</v>
      </c>
      <c r="N90">
        <v>2.2510494789232558</v>
      </c>
      <c r="O90">
        <v>1.1715860309469961</v>
      </c>
      <c r="P90">
        <v>0.18183936122955091</v>
      </c>
      <c r="Q90">
        <v>0.1092415749565447</v>
      </c>
      <c r="R90">
        <v>5.5338491489369526</v>
      </c>
      <c r="S90">
        <v>6.6677563913776634</v>
      </c>
      <c r="T90">
        <v>4.0499827739815526</v>
      </c>
      <c r="U90">
        <v>2.378283754743221</v>
      </c>
      <c r="V90">
        <v>0.72883753973663834</v>
      </c>
      <c r="W90" t="s">
        <v>147</v>
      </c>
      <c r="X90" t="s">
        <v>272</v>
      </c>
      <c r="Y90" t="s">
        <v>273</v>
      </c>
      <c r="Z90" t="s">
        <v>148</v>
      </c>
      <c r="AA90" t="s">
        <v>149</v>
      </c>
      <c r="AB90" t="s">
        <v>150</v>
      </c>
      <c r="AC90" t="s">
        <v>151</v>
      </c>
      <c r="AD90" t="s">
        <v>274</v>
      </c>
      <c r="AE90" t="s">
        <v>153</v>
      </c>
      <c r="AF90" t="s">
        <v>154</v>
      </c>
      <c r="AG90" t="s">
        <v>155</v>
      </c>
      <c r="AH90" t="s">
        <v>156</v>
      </c>
      <c r="AI90" t="s">
        <v>157</v>
      </c>
      <c r="AJ90" t="s">
        <v>275</v>
      </c>
      <c r="AK90" t="s">
        <v>159</v>
      </c>
      <c r="AL90" t="s">
        <v>276</v>
      </c>
      <c r="AM90" t="s">
        <v>277</v>
      </c>
      <c r="AN90" t="s">
        <v>278</v>
      </c>
      <c r="AO90">
        <v>0</v>
      </c>
      <c r="AP90">
        <v>11.10214749141897</v>
      </c>
      <c r="AQ90">
        <v>0.13069866502864921</v>
      </c>
      <c r="AR90">
        <v>1.380612022603589</v>
      </c>
      <c r="AS90">
        <v>0.19363053172890049</v>
      </c>
      <c r="AT90">
        <v>5.6392826513649359</v>
      </c>
      <c r="AU90">
        <v>0</v>
      </c>
      <c r="AV90">
        <v>8.2849582735138316</v>
      </c>
      <c r="AW90">
        <v>11.026294211395429</v>
      </c>
      <c r="AX90">
        <v>1.084740422197187</v>
      </c>
      <c r="AY90">
        <v>2.9095876184402059</v>
      </c>
      <c r="AZ90">
        <v>1.56120286113686</v>
      </c>
      <c r="BA90">
        <v>0.96825188993978961</v>
      </c>
      <c r="BB90">
        <v>5.2893915576966002</v>
      </c>
      <c r="BC90">
        <v>7.4368200323947402</v>
      </c>
      <c r="BD90">
        <v>8.9134842579841287</v>
      </c>
      <c r="BE90">
        <v>1.5019888453772079</v>
      </c>
      <c r="BF90">
        <v>0.53298682705294964</v>
      </c>
      <c r="BG90"/>
      <c r="BH90"/>
      <c r="BI90"/>
      <c r="BJ90"/>
      <c r="BK90"/>
      <c r="BL90"/>
      <c r="BM90"/>
      <c r="BN90"/>
      <c r="BO90"/>
      <c r="BP90"/>
      <c r="BQ90"/>
      <c r="BR90"/>
      <c r="BS90"/>
      <c r="BT90"/>
      <c r="BU90"/>
      <c r="BV90"/>
      <c r="BW90"/>
      <c r="BX90"/>
      <c r="BY90"/>
      <c r="BZ90"/>
      <c r="CA90"/>
      <c r="CB90"/>
      <c r="CC90"/>
      <c r="CD90"/>
      <c r="CE90"/>
      <c r="CF90"/>
      <c r="CG90"/>
      <c r="CH90"/>
      <c r="CI90"/>
      <c r="CJ90"/>
      <c r="CK90"/>
      <c r="CL90"/>
      <c r="CM90"/>
    </row>
    <row r="91">
      <c r="A91" t="s">
        <v>399</v>
      </c>
      <c r="B91">
        <v>2014</v>
      </c>
      <c r="C91" t="s">
        <v>403</v>
      </c>
      <c r="D91">
        <v>64</v>
      </c>
      <c r="E91" t="s">
        <v>163</v>
      </c>
      <c r="F91" t="s">
        <v>169</v>
      </c>
      <c r="G91" t="s">
        <v>195</v>
      </c>
      <c r="H91">
        <v>16.490733616672649</v>
      </c>
      <c r="I91">
        <v>6.9613807328081281</v>
      </c>
      <c r="J91">
        <v>2.254993342240843</v>
      </c>
      <c r="K91">
        <v>0.47974236481391158</v>
      </c>
      <c r="L91">
        <v>0.15869526679152221</v>
      </c>
      <c r="M91">
        <v>1.697651890106008</v>
      </c>
      <c r="N91">
        <v>1.843561299465909</v>
      </c>
      <c r="O91">
        <v>0.18609158307084139</v>
      </c>
      <c r="P91">
        <v>0.2033113827453015</v>
      </c>
      <c r="Q91">
        <v>0.049316875581817902</v>
      </c>
      <c r="R91">
        <v>17.711094745267971</v>
      </c>
      <c r="S91">
        <v>12.16106844786427</v>
      </c>
      <c r="T91">
        <v>4.4459479725012612</v>
      </c>
      <c r="U91">
        <v>1.8007284749171439</v>
      </c>
      <c r="V91">
        <v>0.19351816370236069</v>
      </c>
      <c r="W91" t="s">
        <v>147</v>
      </c>
      <c r="X91" t="s">
        <v>272</v>
      </c>
      <c r="Y91" t="s">
        <v>273</v>
      </c>
      <c r="Z91" t="s">
        <v>148</v>
      </c>
      <c r="AA91" t="s">
        <v>149</v>
      </c>
      <c r="AB91" t="s">
        <v>150</v>
      </c>
      <c r="AC91" t="s">
        <v>151</v>
      </c>
      <c r="AD91" t="s">
        <v>274</v>
      </c>
      <c r="AE91" t="s">
        <v>153</v>
      </c>
      <c r="AF91" t="s">
        <v>154</v>
      </c>
      <c r="AG91" t="s">
        <v>155</v>
      </c>
      <c r="AH91" t="s">
        <v>156</v>
      </c>
      <c r="AI91" t="s">
        <v>157</v>
      </c>
      <c r="AJ91" t="s">
        <v>275</v>
      </c>
      <c r="AK91" t="s">
        <v>159</v>
      </c>
      <c r="AL91" t="s">
        <v>276</v>
      </c>
      <c r="AM91" t="s">
        <v>277</v>
      </c>
      <c r="AN91" t="s">
        <v>278</v>
      </c>
      <c r="AO91">
        <v>0.72018315662568966</v>
      </c>
      <c r="AP91">
        <v>12.29040876501767</v>
      </c>
      <c r="AQ91">
        <v>0.37144361061195502</v>
      </c>
      <c r="AR91">
        <v>1.7459158483584161</v>
      </c>
      <c r="AS91">
        <v>0.070722537786635203</v>
      </c>
      <c r="AT91">
        <v>0.47376307516976568</v>
      </c>
      <c r="AU91">
        <v>0</v>
      </c>
      <c r="AV91">
        <v>15.191689147583791</v>
      </c>
      <c r="AW91">
        <v>6.0071347729778939</v>
      </c>
      <c r="AX91">
        <v>0.093896122465496501</v>
      </c>
      <c r="AY91">
        <v>0.77141229849162818</v>
      </c>
      <c r="AZ91">
        <v>0.5541785065221182</v>
      </c>
      <c r="BA91">
        <v>0</v>
      </c>
      <c r="BB91">
        <v>24.642453638010419</v>
      </c>
      <c r="BC91">
        <v>4.4133925560380964</v>
      </c>
      <c r="BD91">
        <v>19.811522971244941</v>
      </c>
      <c r="BE91">
        <v>6.3602169198605827</v>
      </c>
      <c r="BF91">
        <v>4.9277848038292378</v>
      </c>
      <c r="BG91"/>
      <c r="BH91"/>
      <c r="BI91"/>
      <c r="BJ91"/>
      <c r="BK91"/>
      <c r="BL91"/>
      <c r="BM91"/>
      <c r="BN91"/>
      <c r="BO91"/>
      <c r="BP91"/>
      <c r="BQ91"/>
      <c r="BR91"/>
      <c r="BS91"/>
      <c r="BT91"/>
      <c r="BU91"/>
      <c r="BV91"/>
      <c r="BW91"/>
      <c r="BX91"/>
      <c r="BY91"/>
      <c r="BZ91"/>
      <c r="CA91"/>
      <c r="CB91"/>
      <c r="CC91"/>
      <c r="CD91"/>
      <c r="CE91"/>
      <c r="CF91"/>
      <c r="CG91"/>
      <c r="CH91"/>
      <c r="CI91"/>
      <c r="CJ91"/>
      <c r="CK91"/>
      <c r="CL91"/>
      <c r="CM91"/>
    </row>
    <row r="92">
      <c r="A92" t="s">
        <v>399</v>
      </c>
      <c r="B92">
        <v>2014</v>
      </c>
      <c r="C92" t="s">
        <v>403</v>
      </c>
      <c r="D92">
        <v>65</v>
      </c>
      <c r="E92" t="s">
        <v>163</v>
      </c>
      <c r="F92" t="s">
        <v>170</v>
      </c>
      <c r="G92" t="s">
        <v>195</v>
      </c>
      <c r="H92">
        <v>0.1651125346591977</v>
      </c>
      <c r="I92">
        <v>0.16636347414657321</v>
      </c>
      <c r="J92">
        <v>0</v>
      </c>
      <c r="K92">
        <v>0.016926355602685</v>
      </c>
      <c r="L92">
        <v>0</v>
      </c>
      <c r="M92">
        <v>0</v>
      </c>
      <c r="N92">
        <v>0</v>
      </c>
      <c r="O92">
        <v>0</v>
      </c>
      <c r="P92">
        <v>0</v>
      </c>
      <c r="Q92">
        <v>0</v>
      </c>
      <c r="R92">
        <v>0.20249847081930511</v>
      </c>
      <c r="S92">
        <v>0.21960165396141459</v>
      </c>
      <c r="T92">
        <v>0.057069733076514001</v>
      </c>
      <c r="U92">
        <v>0</v>
      </c>
      <c r="V92">
        <v>0.024461809057458001</v>
      </c>
      <c r="W92" t="s">
        <v>147</v>
      </c>
      <c r="X92" t="s">
        <v>272</v>
      </c>
      <c r="Y92" t="s">
        <v>273</v>
      </c>
      <c r="Z92" t="s">
        <v>148</v>
      </c>
      <c r="AA92" t="s">
        <v>149</v>
      </c>
      <c r="AB92" t="s">
        <v>150</v>
      </c>
      <c r="AC92" t="s">
        <v>151</v>
      </c>
      <c r="AD92" t="s">
        <v>274</v>
      </c>
      <c r="AE92" t="s">
        <v>153</v>
      </c>
      <c r="AF92" t="s">
        <v>154</v>
      </c>
      <c r="AG92" t="s">
        <v>155</v>
      </c>
      <c r="AH92" t="s">
        <v>156</v>
      </c>
      <c r="AI92" t="s">
        <v>157</v>
      </c>
      <c r="AJ92" t="s">
        <v>275</v>
      </c>
      <c r="AK92" t="s">
        <v>159</v>
      </c>
      <c r="AL92" t="s">
        <v>276</v>
      </c>
      <c r="AM92" t="s">
        <v>277</v>
      </c>
      <c r="AN92" t="s">
        <v>278</v>
      </c>
      <c r="AO92">
        <v>0.11504087775605409</v>
      </c>
      <c r="AP92">
        <v>1.3609513533924751</v>
      </c>
      <c r="AQ92">
        <v>0</v>
      </c>
      <c r="AR92">
        <v>0</v>
      </c>
      <c r="AS92">
        <v>0</v>
      </c>
      <c r="AT92">
        <v>0</v>
      </c>
      <c r="AU92">
        <v>0</v>
      </c>
      <c r="AV92">
        <v>0</v>
      </c>
      <c r="AW92">
        <v>0</v>
      </c>
      <c r="AX92">
        <v>0</v>
      </c>
      <c r="AY92">
        <v>0</v>
      </c>
      <c r="AZ92">
        <v>0</v>
      </c>
      <c r="BA92">
        <v>0.194873340472419</v>
      </c>
      <c r="BB92">
        <v>0.18345697021316129</v>
      </c>
      <c r="BC92">
        <v>0</v>
      </c>
      <c r="BD92">
        <v>0.078851029232390998</v>
      </c>
      <c r="BE92">
        <v>0</v>
      </c>
      <c r="BF92">
        <v>0.35717296204638282</v>
      </c>
      <c r="BG92"/>
      <c r="BH92"/>
      <c r="BI92"/>
      <c r="BJ92"/>
      <c r="BK92"/>
      <c r="BL92"/>
      <c r="BM92"/>
      <c r="BN92"/>
      <c r="BO92"/>
      <c r="BP92"/>
      <c r="BQ92"/>
      <c r="BR92"/>
      <c r="BS92"/>
      <c r="BT92"/>
      <c r="BU92"/>
      <c r="BV92"/>
      <c r="BW92"/>
      <c r="BX92"/>
      <c r="BY92"/>
      <c r="BZ92"/>
      <c r="CA92"/>
      <c r="CB92"/>
      <c r="CC92"/>
      <c r="CD92"/>
      <c r="CE92"/>
      <c r="CF92"/>
      <c r="CG92"/>
      <c r="CH92"/>
      <c r="CI92"/>
      <c r="CJ92"/>
      <c r="CK92"/>
      <c r="CL92"/>
      <c r="CM92"/>
    </row>
    <row r="93">
      <c r="A93" t="s">
        <v>399</v>
      </c>
      <c r="B93">
        <v>2014</v>
      </c>
      <c r="C93" t="s">
        <v>403</v>
      </c>
      <c r="D93">
        <v>66</v>
      </c>
      <c r="E93" t="s">
        <v>163</v>
      </c>
      <c r="F93" t="s">
        <v>171</v>
      </c>
      <c r="G93" t="s">
        <v>195</v>
      </c>
      <c r="H93">
        <v>4.5968568071232552</v>
      </c>
      <c r="I93">
        <v>1.7024667486174661</v>
      </c>
      <c r="J93">
        <v>0.38168952885312252</v>
      </c>
      <c r="K93">
        <v>0.0084631778013424998</v>
      </c>
      <c r="L93">
        <v>0</v>
      </c>
      <c r="M93">
        <v>0.069949977857637999</v>
      </c>
      <c r="N93">
        <v>0</v>
      </c>
      <c r="O93">
        <v>0</v>
      </c>
      <c r="P93">
        <v>0</v>
      </c>
      <c r="Q93">
        <v>0</v>
      </c>
      <c r="R93">
        <v>5.1694261836256574</v>
      </c>
      <c r="S93">
        <v>3.2032319906230788</v>
      </c>
      <c r="T93">
        <v>0.91868199995014599</v>
      </c>
      <c r="U93">
        <v>0.33585986773001741</v>
      </c>
      <c r="V93">
        <v>0.012230904528729001</v>
      </c>
      <c r="W93" t="s">
        <v>147</v>
      </c>
      <c r="X93" t="s">
        <v>272</v>
      </c>
      <c r="Y93" t="s">
        <v>273</v>
      </c>
      <c r="Z93" t="s">
        <v>148</v>
      </c>
      <c r="AA93" t="s">
        <v>149</v>
      </c>
      <c r="AB93" t="s">
        <v>150</v>
      </c>
      <c r="AC93" t="s">
        <v>151</v>
      </c>
      <c r="AD93" t="s">
        <v>274</v>
      </c>
      <c r="AE93" t="s">
        <v>153</v>
      </c>
      <c r="AF93" t="s">
        <v>154</v>
      </c>
      <c r="AG93" t="s">
        <v>155</v>
      </c>
      <c r="AH93" t="s">
        <v>156</v>
      </c>
      <c r="AI93" t="s">
        <v>157</v>
      </c>
      <c r="AJ93" t="s">
        <v>275</v>
      </c>
      <c r="AK93" t="s">
        <v>159</v>
      </c>
      <c r="AL93" t="s">
        <v>276</v>
      </c>
      <c r="AM93" t="s">
        <v>277</v>
      </c>
      <c r="AN93" t="s">
        <v>278</v>
      </c>
      <c r="AO93">
        <v>0.96634337315085472</v>
      </c>
      <c r="AP93">
        <v>5.8908483843657624</v>
      </c>
      <c r="AQ93">
        <v>0</v>
      </c>
      <c r="AR93">
        <v>0</v>
      </c>
      <c r="AS93">
        <v>0</v>
      </c>
      <c r="AT93">
        <v>0.26696465614508591</v>
      </c>
      <c r="AU93">
        <v>0</v>
      </c>
      <c r="AV93">
        <v>3.7249583214476192</v>
      </c>
      <c r="AW93">
        <v>0</v>
      </c>
      <c r="AX93">
        <v>0</v>
      </c>
      <c r="AY93">
        <v>0.30626316252360303</v>
      </c>
      <c r="AZ93">
        <v>0</v>
      </c>
      <c r="BA93">
        <v>0.33159400156576702</v>
      </c>
      <c r="BB93">
        <v>5.3636098866786801</v>
      </c>
      <c r="BC93">
        <v>1.180389754139807</v>
      </c>
      <c r="BD93">
        <v>9.2306008760776361</v>
      </c>
      <c r="BE93">
        <v>0.65202770965702517</v>
      </c>
      <c r="BF93">
        <v>2.0016952616825758</v>
      </c>
      <c r="BG93"/>
      <c r="BH93"/>
      <c r="BI93"/>
      <c r="BJ93"/>
      <c r="BK93"/>
      <c r="BL93"/>
      <c r="BM93"/>
      <c r="BN93"/>
      <c r="BO93"/>
      <c r="BP93"/>
      <c r="BQ93"/>
      <c r="BR93"/>
      <c r="BS93"/>
      <c r="BT93"/>
      <c r="BU93"/>
      <c r="BV93"/>
      <c r="BW93"/>
      <c r="BX93"/>
      <c r="BY93"/>
      <c r="BZ93"/>
      <c r="CA93"/>
      <c r="CB93"/>
      <c r="CC93"/>
      <c r="CD93"/>
      <c r="CE93"/>
      <c r="CF93"/>
      <c r="CG93"/>
      <c r="CH93"/>
      <c r="CI93"/>
      <c r="CJ93"/>
      <c r="CK93"/>
      <c r="CL93"/>
      <c r="CM93"/>
    </row>
    <row r="94">
      <c r="A94" t="s">
        <v>399</v>
      </c>
      <c r="B94">
        <v>2014</v>
      </c>
      <c r="C94" t="s">
        <v>403</v>
      </c>
      <c r="D94">
        <v>67</v>
      </c>
      <c r="E94" t="s">
        <v>163</v>
      </c>
      <c r="F94" t="s">
        <v>282</v>
      </c>
      <c r="G94" t="s">
        <v>195</v>
      </c>
      <c r="H94">
        <v>3.6286976659387218</v>
      </c>
      <c r="I94">
        <v>3.9670326490387469</v>
      </c>
      <c r="J94">
        <v>3.163928521048351</v>
      </c>
      <c r="K94">
        <v>1.106771624771435</v>
      </c>
      <c r="L94">
        <v>0.11941739841072579</v>
      </c>
      <c r="M94">
        <v>0.54075734291283795</v>
      </c>
      <c r="N94">
        <v>0.96496894979259673</v>
      </c>
      <c r="O94">
        <v>0.25251602687784441</v>
      </c>
      <c r="P94">
        <v>0.1158788082025354</v>
      </c>
      <c r="Q94">
        <v>0</v>
      </c>
      <c r="R94">
        <v>3.8617821324497221</v>
      </c>
      <c r="S94">
        <v>3.4971707543771902</v>
      </c>
      <c r="T94">
        <v>4.5891995813244852</v>
      </c>
      <c r="U94">
        <v>3.6931792434801598</v>
      </c>
      <c r="V94">
        <v>0.84790683243136078</v>
      </c>
      <c r="W94" t="s">
        <v>147</v>
      </c>
      <c r="X94" t="s">
        <v>272</v>
      </c>
      <c r="Y94" t="s">
        <v>273</v>
      </c>
      <c r="Z94" t="s">
        <v>148</v>
      </c>
      <c r="AA94" t="s">
        <v>149</v>
      </c>
      <c r="AB94" t="s">
        <v>150</v>
      </c>
      <c r="AC94" t="s">
        <v>151</v>
      </c>
      <c r="AD94" t="s">
        <v>274</v>
      </c>
      <c r="AE94" t="s">
        <v>153</v>
      </c>
      <c r="AF94" t="s">
        <v>154</v>
      </c>
      <c r="AG94" t="s">
        <v>155</v>
      </c>
      <c r="AH94" t="s">
        <v>156</v>
      </c>
      <c r="AI94" t="s">
        <v>157</v>
      </c>
      <c r="AJ94" t="s">
        <v>275</v>
      </c>
      <c r="AK94" t="s">
        <v>159</v>
      </c>
      <c r="AL94" t="s">
        <v>276</v>
      </c>
      <c r="AM94" t="s">
        <v>277</v>
      </c>
      <c r="AN94" t="s">
        <v>278</v>
      </c>
      <c r="AO94">
        <v>1.1099207620092231</v>
      </c>
      <c r="AP94">
        <v>0.34075916576949972</v>
      </c>
      <c r="AQ94">
        <v>3.9195309558270042</v>
      </c>
      <c r="AR94">
        <v>4.2798142038252056</v>
      </c>
      <c r="AS94">
        <v>2.247531200775132</v>
      </c>
      <c r="AT94">
        <v>6.3598838936447493</v>
      </c>
      <c r="AU94">
        <v>0</v>
      </c>
      <c r="AV94">
        <v>4.8438585642254743</v>
      </c>
      <c r="AW94">
        <v>1.8357167966266641</v>
      </c>
      <c r="AX94">
        <v>0.66122268535515605</v>
      </c>
      <c r="AY94">
        <v>0</v>
      </c>
      <c r="AZ94">
        <v>0.3133158297795976</v>
      </c>
      <c r="BA94">
        <v>2.032037211097713</v>
      </c>
      <c r="BB94">
        <v>1.9316571251951431</v>
      </c>
      <c r="BC94">
        <v>1.218312704359571</v>
      </c>
      <c r="BD94">
        <v>0.36260240279429662</v>
      </c>
      <c r="BE94">
        <v>2.8345764762474648</v>
      </c>
      <c r="BF94">
        <v>7.9504371948586723</v>
      </c>
      <c r="BG94"/>
      <c r="BH94"/>
      <c r="BI94"/>
      <c r="BJ94"/>
      <c r="BK94"/>
      <c r="BL94"/>
      <c r="BM94"/>
      <c r="BN94"/>
      <c r="BO94"/>
      <c r="BP94"/>
      <c r="BQ94"/>
      <c r="BR94"/>
      <c r="BS94"/>
      <c r="BT94"/>
      <c r="BU94"/>
      <c r="BV94"/>
      <c r="BW94"/>
      <c r="BX94"/>
      <c r="BY94"/>
      <c r="BZ94"/>
      <c r="CA94"/>
      <c r="CB94"/>
      <c r="CC94"/>
      <c r="CD94"/>
      <c r="CE94"/>
      <c r="CF94"/>
      <c r="CG94"/>
      <c r="CH94"/>
      <c r="CI94"/>
      <c r="CJ94"/>
      <c r="CK94"/>
      <c r="CL94"/>
      <c r="CM94"/>
    </row>
    <row r="95">
      <c r="A95" t="s">
        <v>399</v>
      </c>
      <c r="B95">
        <v>2014</v>
      </c>
      <c r="C95" t="s">
        <v>403</v>
      </c>
      <c r="D95">
        <v>68</v>
      </c>
      <c r="E95" t="s">
        <v>163</v>
      </c>
      <c r="F95" t="s">
        <v>283</v>
      </c>
      <c r="G95" t="s">
        <v>195</v>
      </c>
      <c r="H95">
        <v>15.64507072748977</v>
      </c>
      <c r="I95">
        <v>14.630021295499541</v>
      </c>
      <c r="J95">
        <v>8.0027264833276579</v>
      </c>
      <c r="K95">
        <v>2.3336023658771499</v>
      </c>
      <c r="L95">
        <v>0.65788717354092063</v>
      </c>
      <c r="M95">
        <v>2.4260196294201921</v>
      </c>
      <c r="N95">
        <v>1.1361400606524741</v>
      </c>
      <c r="O95">
        <v>0.073901331553633098</v>
      </c>
      <c r="P95">
        <v>0</v>
      </c>
      <c r="Q95">
        <v>0.062236437621112098</v>
      </c>
      <c r="R95">
        <v>15.1857829309581</v>
      </c>
      <c r="S95">
        <v>17.621447265976322</v>
      </c>
      <c r="T95">
        <v>14.530793917181599</v>
      </c>
      <c r="U95">
        <v>7.7824037491530174</v>
      </c>
      <c r="V95">
        <v>2.8847426711606521</v>
      </c>
      <c r="W95" t="s">
        <v>147</v>
      </c>
      <c r="X95" t="s">
        <v>272</v>
      </c>
      <c r="Y95" t="s">
        <v>273</v>
      </c>
      <c r="Z95" t="s">
        <v>148</v>
      </c>
      <c r="AA95" t="s">
        <v>149</v>
      </c>
      <c r="AB95" t="s">
        <v>150</v>
      </c>
      <c r="AC95" t="s">
        <v>151</v>
      </c>
      <c r="AD95" t="s">
        <v>274</v>
      </c>
      <c r="AE95" t="s">
        <v>153</v>
      </c>
      <c r="AF95" t="s">
        <v>154</v>
      </c>
      <c r="AG95" t="s">
        <v>155</v>
      </c>
      <c r="AH95" t="s">
        <v>156</v>
      </c>
      <c r="AI95" t="s">
        <v>157</v>
      </c>
      <c r="AJ95" t="s">
        <v>275</v>
      </c>
      <c r="AK95" t="s">
        <v>159</v>
      </c>
      <c r="AL95" t="s">
        <v>276</v>
      </c>
      <c r="AM95" t="s">
        <v>277</v>
      </c>
      <c r="AN95" t="s">
        <v>278</v>
      </c>
      <c r="AO95">
        <v>19.992182661703421</v>
      </c>
      <c r="AP95">
        <v>17.125003844960411</v>
      </c>
      <c r="AQ95">
        <v>16.559366302283319</v>
      </c>
      <c r="AR95">
        <v>20.73747006968884</v>
      </c>
      <c r="AS95">
        <v>1.6103953484307281</v>
      </c>
      <c r="AT95">
        <v>19.638699983746459</v>
      </c>
      <c r="AU95">
        <v>0</v>
      </c>
      <c r="AV95">
        <v>19.02068969476792</v>
      </c>
      <c r="AW95">
        <v>6.1584249579232964</v>
      </c>
      <c r="AX95">
        <v>2.2156228288737072</v>
      </c>
      <c r="AY95">
        <v>0.15237942053012291</v>
      </c>
      <c r="AZ95">
        <v>5.8066856587755229</v>
      </c>
      <c r="BA95">
        <v>2.677411558135633</v>
      </c>
      <c r="BB95">
        <v>8.3716857496829533</v>
      </c>
      <c r="BC95">
        <v>8.2272922755574101</v>
      </c>
      <c r="BD95">
        <v>1.4392183063614661</v>
      </c>
      <c r="BE95">
        <v>1.033982542595715</v>
      </c>
      <c r="BF95">
        <v>23.857660402312369</v>
      </c>
      <c r="BG95"/>
      <c r="BH95"/>
      <c r="BI95"/>
      <c r="BJ95"/>
      <c r="BK95"/>
      <c r="BL95"/>
      <c r="BM95"/>
      <c r="BN95"/>
      <c r="BO95"/>
      <c r="BP95"/>
      <c r="BQ95"/>
      <c r="BR95"/>
      <c r="BS95"/>
      <c r="BT95"/>
      <c r="BU95"/>
      <c r="BV95"/>
      <c r="BW95"/>
      <c r="BX95"/>
      <c r="BY95"/>
      <c r="BZ95"/>
      <c r="CA95"/>
      <c r="CB95"/>
      <c r="CC95"/>
      <c r="CD95"/>
      <c r="CE95"/>
      <c r="CF95"/>
      <c r="CG95"/>
      <c r="CH95"/>
      <c r="CI95"/>
      <c r="CJ95"/>
      <c r="CK95"/>
      <c r="CL95"/>
      <c r="CM95"/>
    </row>
    <row r="96">
      <c r="A96" t="s">
        <v>399</v>
      </c>
      <c r="B96">
        <v>2014</v>
      </c>
      <c r="C96" t="s">
        <v>403</v>
      </c>
      <c r="D96">
        <v>69</v>
      </c>
      <c r="E96" t="s">
        <v>163</v>
      </c>
      <c r="F96" t="s">
        <v>284</v>
      </c>
      <c r="G96" t="s">
        <v>195</v>
      </c>
      <c r="H96">
        <v>8.6291520470548715</v>
      </c>
      <c r="I96">
        <v>13.54701295950489</v>
      </c>
      <c r="J96">
        <v>18.283450086126741</v>
      </c>
      <c r="K96">
        <v>11.921620684832019</v>
      </c>
      <c r="L96">
        <v>4.9467685906344316</v>
      </c>
      <c r="M96">
        <v>29.358956338311021</v>
      </c>
      <c r="N96">
        <v>25.311952893228341</v>
      </c>
      <c r="O96">
        <v>15.366311951034859</v>
      </c>
      <c r="P96">
        <v>6.6034666434322942</v>
      </c>
      <c r="Q96">
        <v>4.0410829868040548</v>
      </c>
      <c r="R96">
        <v>7.4041004200532861</v>
      </c>
      <c r="S96">
        <v>10.15832609324951</v>
      </c>
      <c r="T96">
        <v>13.82495425290335</v>
      </c>
      <c r="U96">
        <v>12.44372495460483</v>
      </c>
      <c r="V96">
        <v>3.0869096110990588</v>
      </c>
      <c r="W96" t="s">
        <v>147</v>
      </c>
      <c r="X96" t="s">
        <v>272</v>
      </c>
      <c r="Y96" t="s">
        <v>273</v>
      </c>
      <c r="Z96" t="s">
        <v>148</v>
      </c>
      <c r="AA96" t="s">
        <v>149</v>
      </c>
      <c r="AB96" t="s">
        <v>150</v>
      </c>
      <c r="AC96" t="s">
        <v>151</v>
      </c>
      <c r="AD96" t="s">
        <v>274</v>
      </c>
      <c r="AE96" t="s">
        <v>153</v>
      </c>
      <c r="AF96" t="s">
        <v>154</v>
      </c>
      <c r="AG96" t="s">
        <v>155</v>
      </c>
      <c r="AH96" t="s">
        <v>156</v>
      </c>
      <c r="AI96" t="s">
        <v>157</v>
      </c>
      <c r="AJ96" t="s">
        <v>275</v>
      </c>
      <c r="AK96" t="s">
        <v>159</v>
      </c>
      <c r="AL96" t="s">
        <v>276</v>
      </c>
      <c r="AM96" t="s">
        <v>277</v>
      </c>
      <c r="AN96" t="s">
        <v>278</v>
      </c>
      <c r="AO96">
        <v>4.4341287850867994</v>
      </c>
      <c r="AP96">
        <v>0.21278567627107811</v>
      </c>
      <c r="AQ96">
        <v>25.191367817905249</v>
      </c>
      <c r="AR96">
        <v>35.708812694591273</v>
      </c>
      <c r="AS96">
        <v>6.1689109181643502</v>
      </c>
      <c r="AT96">
        <v>12.76199194152205</v>
      </c>
      <c r="AU96">
        <v>9.4759650104368784</v>
      </c>
      <c r="AV96">
        <v>5.561604753076872</v>
      </c>
      <c r="AW96">
        <v>15.71069750613168</v>
      </c>
      <c r="AX96">
        <v>2.1908303037769921</v>
      </c>
      <c r="AY96">
        <v>55.816715632467208</v>
      </c>
      <c r="AZ96">
        <v>3.310753400253132</v>
      </c>
      <c r="BA96">
        <v>3.6315055902630231</v>
      </c>
      <c r="BB96">
        <v>7.9769629933149666</v>
      </c>
      <c r="BC96">
        <v>24.617953047427012</v>
      </c>
      <c r="BD96">
        <v>1.037337035232178</v>
      </c>
      <c r="BE96">
        <v>1.182524708366264</v>
      </c>
      <c r="BF96">
        <v>22.977480851393409</v>
      </c>
      <c r="BG96"/>
      <c r="BH96"/>
      <c r="BI96"/>
      <c r="BJ96"/>
      <c r="BK96"/>
      <c r="BL96"/>
      <c r="BM96"/>
      <c r="BN96"/>
      <c r="BO96"/>
      <c r="BP96"/>
      <c r="BQ96"/>
      <c r="BR96"/>
      <c r="BS96"/>
      <c r="BT96"/>
      <c r="BU96"/>
      <c r="BV96"/>
      <c r="BW96"/>
      <c r="BX96"/>
      <c r="BY96"/>
      <c r="BZ96"/>
      <c r="CA96"/>
      <c r="CB96"/>
      <c r="CC96"/>
      <c r="CD96"/>
      <c r="CE96"/>
      <c r="CF96"/>
      <c r="CG96"/>
      <c r="CH96"/>
      <c r="CI96"/>
      <c r="CJ96"/>
      <c r="CK96"/>
      <c r="CL96"/>
      <c r="CM96"/>
    </row>
    <row r="97">
      <c r="A97" t="s">
        <v>399</v>
      </c>
      <c r="B97">
        <v>2014</v>
      </c>
      <c r="C97" t="s">
        <v>403</v>
      </c>
      <c r="D97">
        <v>70</v>
      </c>
      <c r="E97" t="s">
        <v>163</v>
      </c>
      <c r="F97" t="s">
        <v>285</v>
      </c>
      <c r="G97" t="s">
        <v>195</v>
      </c>
      <c r="H97">
        <v>2.543938224000192</v>
      </c>
      <c r="I97">
        <v>3.643148299721028</v>
      </c>
      <c r="J97">
        <v>1.860305542320811</v>
      </c>
      <c r="K97">
        <v>0.81187139838769695</v>
      </c>
      <c r="L97">
        <v>0.44255022255226217</v>
      </c>
      <c r="M97">
        <v>2.0697127517527201</v>
      </c>
      <c r="N97">
        <v>0.99806607384504076</v>
      </c>
      <c r="O97">
        <v>1.009186863087818</v>
      </c>
      <c r="P97">
        <v>0.79661457713448747</v>
      </c>
      <c r="Q97">
        <v>0.17364300212349409</v>
      </c>
      <c r="R97">
        <v>2.356442992089931</v>
      </c>
      <c r="S97">
        <v>3.668083766850049</v>
      </c>
      <c r="T97">
        <v>3.518556677381711</v>
      </c>
      <c r="U97">
        <v>1.137588223553742</v>
      </c>
      <c r="V97">
        <v>0.51517580545778185</v>
      </c>
      <c r="W97" t="s">
        <v>147</v>
      </c>
      <c r="X97" t="s">
        <v>272</v>
      </c>
      <c r="Y97" t="s">
        <v>273</v>
      </c>
      <c r="Z97" t="s">
        <v>148</v>
      </c>
      <c r="AA97" t="s">
        <v>149</v>
      </c>
      <c r="AB97" t="s">
        <v>150</v>
      </c>
      <c r="AC97" t="s">
        <v>151</v>
      </c>
      <c r="AD97" t="s">
        <v>274</v>
      </c>
      <c r="AE97" t="s">
        <v>153</v>
      </c>
      <c r="AF97" t="s">
        <v>154</v>
      </c>
      <c r="AG97" t="s">
        <v>155</v>
      </c>
      <c r="AH97" t="s">
        <v>156</v>
      </c>
      <c r="AI97" t="s">
        <v>157</v>
      </c>
      <c r="AJ97" t="s">
        <v>275</v>
      </c>
      <c r="AK97" t="s">
        <v>159</v>
      </c>
      <c r="AL97" t="s">
        <v>276</v>
      </c>
      <c r="AM97" t="s">
        <v>277</v>
      </c>
      <c r="AN97" t="s">
        <v>278</v>
      </c>
      <c r="AO97">
        <v>1.489489122847498</v>
      </c>
      <c r="AP97">
        <v>0</v>
      </c>
      <c r="AQ97">
        <v>6.9372894684050763</v>
      </c>
      <c r="AR97">
        <v>8.7827124955265692</v>
      </c>
      <c r="AS97">
        <v>0.86598411683697574</v>
      </c>
      <c r="AT97">
        <v>2.6207553955854079</v>
      </c>
      <c r="AU97">
        <v>0.19253603844637859</v>
      </c>
      <c r="AV97">
        <v>0.72474579717188004</v>
      </c>
      <c r="AW97">
        <v>0.50769370029592897</v>
      </c>
      <c r="AX97">
        <v>0.27152084176381708</v>
      </c>
      <c r="AY97">
        <v>0</v>
      </c>
      <c r="AZ97">
        <v>1.728106495228841</v>
      </c>
      <c r="BA97">
        <v>2.3343765744630889</v>
      </c>
      <c r="BB97">
        <v>4.3876801326191099</v>
      </c>
      <c r="BC97">
        <v>0</v>
      </c>
      <c r="BD97">
        <v>0.15743402273171381</v>
      </c>
      <c r="BE97">
        <v>0.076437622619658002</v>
      </c>
      <c r="BF97">
        <v>4.9906239468079292</v>
      </c>
      <c r="BG97"/>
      <c r="BH97"/>
      <c r="BI97"/>
      <c r="BJ97"/>
      <c r="BK97"/>
      <c r="BL97"/>
      <c r="BM97"/>
      <c r="BN97"/>
      <c r="BO97"/>
      <c r="BP97"/>
      <c r="BQ97"/>
      <c r="BR97"/>
      <c r="BS97"/>
      <c r="BT97"/>
      <c r="BU97"/>
      <c r="BV97"/>
      <c r="BW97"/>
      <c r="BX97"/>
      <c r="BY97"/>
      <c r="BZ97"/>
      <c r="CA97"/>
      <c r="CB97"/>
      <c r="CC97"/>
      <c r="CD97"/>
      <c r="CE97"/>
      <c r="CF97"/>
      <c r="CG97"/>
      <c r="CH97"/>
      <c r="CI97"/>
      <c r="CJ97"/>
      <c r="CK97"/>
      <c r="CL97"/>
      <c r="CM97"/>
    </row>
    <row r="98">
      <c r="A98" t="s">
        <v>399</v>
      </c>
      <c r="B98">
        <v>2014</v>
      </c>
      <c r="C98" t="s">
        <v>403</v>
      </c>
      <c r="D98">
        <v>71</v>
      </c>
      <c r="E98" t="s">
        <v>163</v>
      </c>
      <c r="F98" t="s">
        <v>286</v>
      </c>
      <c r="G98" t="s">
        <v>195</v>
      </c>
      <c r="H98">
        <v>0.088821129313156</v>
      </c>
      <c r="I98">
        <v>0.1593375252938018</v>
      </c>
      <c r="J98">
        <v>0.21649236424792509</v>
      </c>
      <c r="K98">
        <v>0.46934920990651602</v>
      </c>
      <c r="L98">
        <v>0.51197312302525444</v>
      </c>
      <c r="M98">
        <v>0.25275740260946022</v>
      </c>
      <c r="N98">
        <v>0.76714457418811799</v>
      </c>
      <c r="O98">
        <v>1.033606995869832</v>
      </c>
      <c r="P98">
        <v>1.195847776981305</v>
      </c>
      <c r="Q98">
        <v>0.28915401053420448</v>
      </c>
      <c r="R98">
        <v>0</v>
      </c>
      <c r="S98">
        <v>0.15862368651078479</v>
      </c>
      <c r="T98">
        <v>0.21463304639786679</v>
      </c>
      <c r="U98">
        <v>0.11823361817333761</v>
      </c>
      <c r="V98">
        <v>0.022102362905235099</v>
      </c>
      <c r="W98" t="s">
        <v>147</v>
      </c>
      <c r="X98" t="s">
        <v>272</v>
      </c>
      <c r="Y98" t="s">
        <v>273</v>
      </c>
      <c r="Z98" t="s">
        <v>148</v>
      </c>
      <c r="AA98" t="s">
        <v>149</v>
      </c>
      <c r="AB98" t="s">
        <v>150</v>
      </c>
      <c r="AC98" t="s">
        <v>151</v>
      </c>
      <c r="AD98" t="s">
        <v>274</v>
      </c>
      <c r="AE98" t="s">
        <v>153</v>
      </c>
      <c r="AF98" t="s">
        <v>154</v>
      </c>
      <c r="AG98" t="s">
        <v>155</v>
      </c>
      <c r="AH98" t="s">
        <v>156</v>
      </c>
      <c r="AI98" t="s">
        <v>157</v>
      </c>
      <c r="AJ98" t="s">
        <v>275</v>
      </c>
      <c r="AK98" t="s">
        <v>159</v>
      </c>
      <c r="AL98" t="s">
        <v>276</v>
      </c>
      <c r="AM98" t="s">
        <v>277</v>
      </c>
      <c r="AN98" t="s">
        <v>278</v>
      </c>
      <c r="AO98">
        <v>0</v>
      </c>
      <c r="AP98">
        <v>0</v>
      </c>
      <c r="AQ98">
        <v>0</v>
      </c>
      <c r="AR98">
        <v>0.55475304595693598</v>
      </c>
      <c r="AS98">
        <v>0</v>
      </c>
      <c r="AT98">
        <v>0</v>
      </c>
      <c r="AU98">
        <v>0</v>
      </c>
      <c r="AV98">
        <v>0.080297976665565596</v>
      </c>
      <c r="AW98">
        <v>0</v>
      </c>
      <c r="AX98">
        <v>0</v>
      </c>
      <c r="AY98">
        <v>7.8931688042654882</v>
      </c>
      <c r="AZ98">
        <v>0</v>
      </c>
      <c r="BA98">
        <v>0</v>
      </c>
      <c r="BB98">
        <v>0.34682015793945098</v>
      </c>
      <c r="BC98">
        <v>0</v>
      </c>
      <c r="BD98">
        <v>0</v>
      </c>
      <c r="BE98">
        <v>0.44732559560056379</v>
      </c>
      <c r="BF98">
        <v>0.060262987456445503</v>
      </c>
      <c r="BG98"/>
      <c r="BH98"/>
      <c r="BI98"/>
      <c r="BJ98"/>
      <c r="BK98"/>
      <c r="BL98"/>
      <c r="BM98"/>
      <c r="BN98"/>
      <c r="BO98"/>
      <c r="BP98"/>
      <c r="BQ98"/>
      <c r="BR98"/>
      <c r="BS98"/>
      <c r="BT98"/>
      <c r="BU98"/>
      <c r="BV98"/>
      <c r="BW98"/>
      <c r="BX98"/>
      <c r="BY98"/>
      <c r="BZ98"/>
      <c r="CA98"/>
      <c r="CB98"/>
      <c r="CC98"/>
      <c r="CD98"/>
      <c r="CE98"/>
      <c r="CF98"/>
      <c r="CG98"/>
      <c r="CH98"/>
      <c r="CI98"/>
      <c r="CJ98"/>
      <c r="CK98"/>
      <c r="CL98"/>
      <c r="CM98"/>
    </row>
    <row r="99">
      <c r="A99" t="s">
        <v>399</v>
      </c>
      <c r="B99">
        <v>2014</v>
      </c>
      <c r="C99" t="s">
        <v>403</v>
      </c>
      <c r="D99">
        <v>72</v>
      </c>
      <c r="E99" t="s">
        <v>163</v>
      </c>
      <c r="F99" t="s">
        <v>176</v>
      </c>
      <c r="G99" t="s">
        <v>195</v>
      </c>
      <c r="H99">
        <v>0</v>
      </c>
      <c r="I99">
        <v>0</v>
      </c>
      <c r="J99">
        <v>0.061812874950195801</v>
      </c>
      <c r="K99">
        <v>0.0058488245079862996</v>
      </c>
      <c r="L99">
        <v>0.30357028699720467</v>
      </c>
      <c r="M99">
        <v>0</v>
      </c>
      <c r="N99">
        <v>0</v>
      </c>
      <c r="O99">
        <v>0.0189755487130349</v>
      </c>
      <c r="P99">
        <v>0.026656470504658199</v>
      </c>
      <c r="Q99">
        <v>0.95869481278696189</v>
      </c>
      <c r="R99">
        <v>0</v>
      </c>
      <c r="S99">
        <v>0</v>
      </c>
      <c r="T99">
        <v>0</v>
      </c>
      <c r="U99">
        <v>0.089388786104511606</v>
      </c>
      <c r="V99">
        <v>0</v>
      </c>
      <c r="W99" t="s">
        <v>147</v>
      </c>
      <c r="X99" t="s">
        <v>272</v>
      </c>
      <c r="Y99" t="s">
        <v>273</v>
      </c>
      <c r="Z99" t="s">
        <v>148</v>
      </c>
      <c r="AA99" t="s">
        <v>149</v>
      </c>
      <c r="AB99" t="s">
        <v>150</v>
      </c>
      <c r="AC99" t="s">
        <v>151</v>
      </c>
      <c r="AD99" t="s">
        <v>274</v>
      </c>
      <c r="AE99" t="s">
        <v>153</v>
      </c>
      <c r="AF99" t="s">
        <v>154</v>
      </c>
      <c r="AG99" t="s">
        <v>155</v>
      </c>
      <c r="AH99" t="s">
        <v>156</v>
      </c>
      <c r="AI99" t="s">
        <v>157</v>
      </c>
      <c r="AJ99" t="s">
        <v>275</v>
      </c>
      <c r="AK99" t="s">
        <v>159</v>
      </c>
      <c r="AL99" t="s">
        <v>276</v>
      </c>
      <c r="AM99" t="s">
        <v>277</v>
      </c>
      <c r="AN99" t="s">
        <v>278</v>
      </c>
      <c r="AO99">
        <v>0</v>
      </c>
      <c r="AP99">
        <v>0</v>
      </c>
      <c r="AQ99">
        <v>0</v>
      </c>
      <c r="AR99">
        <v>0</v>
      </c>
      <c r="AS99">
        <v>0.075149686015549805</v>
      </c>
      <c r="AT99">
        <v>0</v>
      </c>
      <c r="AU99">
        <v>0.1101645994102316</v>
      </c>
      <c r="AV99">
        <v>0</v>
      </c>
      <c r="AW99">
        <v>0</v>
      </c>
      <c r="AX99">
        <v>0</v>
      </c>
      <c r="AY99">
        <v>1.6017371584955311</v>
      </c>
      <c r="AZ99">
        <v>0</v>
      </c>
      <c r="BA99">
        <v>0</v>
      </c>
      <c r="BB99">
        <v>0.079145634346779098</v>
      </c>
      <c r="BC99">
        <v>0</v>
      </c>
      <c r="BD99">
        <v>0</v>
      </c>
      <c r="BE99">
        <v>0</v>
      </c>
      <c r="BF99">
        <v>0</v>
      </c>
      <c r="BG99"/>
      <c r="BH99"/>
      <c r="BI99"/>
      <c r="BJ99"/>
      <c r="BK99"/>
      <c r="BL99"/>
      <c r="BM99"/>
      <c r="BN99"/>
      <c r="BO99"/>
      <c r="BP99"/>
      <c r="BQ99"/>
      <c r="BR99"/>
      <c r="BS99"/>
      <c r="BT99"/>
      <c r="BU99"/>
      <c r="BV99"/>
      <c r="BW99"/>
      <c r="BX99"/>
      <c r="BY99"/>
      <c r="BZ99"/>
      <c r="CA99"/>
      <c r="CB99"/>
      <c r="CC99"/>
      <c r="CD99"/>
      <c r="CE99"/>
      <c r="CF99"/>
      <c r="CG99"/>
      <c r="CH99"/>
      <c r="CI99"/>
      <c r="CJ99"/>
      <c r="CK99"/>
      <c r="CL99"/>
      <c r="CM99"/>
    </row>
    <row r="100">
      <c r="A100" t="s">
        <v>399</v>
      </c>
      <c r="B100">
        <v>2014</v>
      </c>
      <c r="C100" t="s">
        <v>403</v>
      </c>
      <c r="D100">
        <v>73</v>
      </c>
      <c r="E100" t="s">
        <v>163</v>
      </c>
      <c r="F100" t="s">
        <v>46</v>
      </c>
      <c r="G100" t="s">
        <v>195</v>
      </c>
      <c r="H100">
        <v>0.78483679526774686</v>
      </c>
      <c r="I100">
        <v>0.66963908520722082</v>
      </c>
      <c r="J100">
        <v>0.65765801334132756</v>
      </c>
      <c r="K100">
        <v>1.6740904007248829</v>
      </c>
      <c r="L100">
        <v>0.59202526972094738</v>
      </c>
      <c r="M100">
        <v>1.3187850818241069</v>
      </c>
      <c r="N100">
        <v>2.5889805227164739</v>
      </c>
      <c r="O100">
        <v>2.7076487239415652</v>
      </c>
      <c r="P100">
        <v>1.629030149491185</v>
      </c>
      <c r="Q100">
        <v>0.29164636958213042</v>
      </c>
      <c r="R100">
        <v>0.66777582336767649</v>
      </c>
      <c r="S100">
        <v>0.90755027876614514</v>
      </c>
      <c r="T100">
        <v>0.63613811999026071</v>
      </c>
      <c r="U100">
        <v>0.25089126889102659</v>
      </c>
      <c r="V100">
        <v>0.062992694363981402</v>
      </c>
      <c r="W100" t="s">
        <v>147</v>
      </c>
      <c r="X100" t="s">
        <v>272</v>
      </c>
      <c r="Y100" t="s">
        <v>273</v>
      </c>
      <c r="Z100" t="s">
        <v>148</v>
      </c>
      <c r="AA100" t="s">
        <v>149</v>
      </c>
      <c r="AB100" t="s">
        <v>150</v>
      </c>
      <c r="AC100" t="s">
        <v>151</v>
      </c>
      <c r="AD100" t="s">
        <v>274</v>
      </c>
      <c r="AE100" t="s">
        <v>153</v>
      </c>
      <c r="AF100" t="s">
        <v>154</v>
      </c>
      <c r="AG100" t="s">
        <v>155</v>
      </c>
      <c r="AH100" t="s">
        <v>156</v>
      </c>
      <c r="AI100" t="s">
        <v>157</v>
      </c>
      <c r="AJ100" t="s">
        <v>275</v>
      </c>
      <c r="AK100" t="s">
        <v>159</v>
      </c>
      <c r="AL100" t="s">
        <v>276</v>
      </c>
      <c r="AM100" t="s">
        <v>277</v>
      </c>
      <c r="AN100" t="s">
        <v>278</v>
      </c>
      <c r="AO100">
        <v>0</v>
      </c>
      <c r="AP100">
        <v>13.130546694053789</v>
      </c>
      <c r="AQ100">
        <v>1.9549845896402389</v>
      </c>
      <c r="AR100">
        <v>0</v>
      </c>
      <c r="AS100">
        <v>0.13877908239231601</v>
      </c>
      <c r="AT100">
        <v>0.66693363098963754</v>
      </c>
      <c r="AU100">
        <v>3.382227313702602</v>
      </c>
      <c r="AV100">
        <v>0</v>
      </c>
      <c r="AW100">
        <v>0</v>
      </c>
      <c r="AX100">
        <v>0.75276363388193268</v>
      </c>
      <c r="AY100">
        <v>0.26035865056251051</v>
      </c>
      <c r="AZ100">
        <v>0</v>
      </c>
      <c r="BA100">
        <v>0</v>
      </c>
      <c r="BB100">
        <v>0.1788557439276279</v>
      </c>
      <c r="BC100">
        <v>0.050060276522621197</v>
      </c>
      <c r="BD100">
        <v>0.087465329302863701</v>
      </c>
      <c r="BE100">
        <v>0.079567263225101797</v>
      </c>
      <c r="BF100">
        <v>0.49142202265750379</v>
      </c>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row>
    <row r="101">
      <c r="A101" t="s">
        <v>399</v>
      </c>
      <c r="B101">
        <v>2014</v>
      </c>
      <c r="C101" t="s">
        <v>403</v>
      </c>
      <c r="D101">
        <v>74</v>
      </c>
      <c r="E101" t="s">
        <v>163</v>
      </c>
      <c r="F101" t="s">
        <v>177</v>
      </c>
      <c r="G101" t="s">
        <v>195</v>
      </c>
      <c r="H101">
        <v>0.21843865102239321</v>
      </c>
      <c r="I101">
        <v>0.37351466051935139</v>
      </c>
      <c r="J101">
        <v>0.2093566743748744</v>
      </c>
      <c r="K101">
        <v>0.058904059284731101</v>
      </c>
      <c r="L101">
        <v>0.037903122382536902</v>
      </c>
      <c r="M101">
        <v>0.28611463508955193</v>
      </c>
      <c r="N101">
        <v>0</v>
      </c>
      <c r="O101">
        <v>0.14564695299360481</v>
      </c>
      <c r="P101">
        <v>0.078469609068441901</v>
      </c>
      <c r="Q101">
        <v>0.044513282804491697</v>
      </c>
      <c r="R101">
        <v>0.247039083258147</v>
      </c>
      <c r="S101">
        <v>0.28092540086359929</v>
      </c>
      <c r="T101">
        <v>0.37842951178097778</v>
      </c>
      <c r="U101">
        <v>0.1444767720263119</v>
      </c>
      <c r="V101">
        <v>0</v>
      </c>
      <c r="W101" t="s">
        <v>147</v>
      </c>
      <c r="X101" t="s">
        <v>272</v>
      </c>
      <c r="Y101" t="s">
        <v>273</v>
      </c>
      <c r="Z101" t="s">
        <v>148</v>
      </c>
      <c r="AA101" t="s">
        <v>149</v>
      </c>
      <c r="AB101" t="s">
        <v>150</v>
      </c>
      <c r="AC101" t="s">
        <v>151</v>
      </c>
      <c r="AD101" t="s">
        <v>274</v>
      </c>
      <c r="AE101" t="s">
        <v>153</v>
      </c>
      <c r="AF101" t="s">
        <v>154</v>
      </c>
      <c r="AG101" t="s">
        <v>155</v>
      </c>
      <c r="AH101" t="s">
        <v>156</v>
      </c>
      <c r="AI101" t="s">
        <v>157</v>
      </c>
      <c r="AJ101" t="s">
        <v>275</v>
      </c>
      <c r="AK101" t="s">
        <v>159</v>
      </c>
      <c r="AL101" t="s">
        <v>276</v>
      </c>
      <c r="AM101" t="s">
        <v>277</v>
      </c>
      <c r="AN101" t="s">
        <v>278</v>
      </c>
      <c r="AO101">
        <v>0</v>
      </c>
      <c r="AP101">
        <v>0.4245859250210442</v>
      </c>
      <c r="AQ101">
        <v>0</v>
      </c>
      <c r="AR101">
        <v>0.48140693687652131</v>
      </c>
      <c r="AS101">
        <v>0</v>
      </c>
      <c r="AT101">
        <v>0</v>
      </c>
      <c r="AU101">
        <v>0.034601829253756197</v>
      </c>
      <c r="AV101">
        <v>0.21334339939011901</v>
      </c>
      <c r="AW101">
        <v>0</v>
      </c>
      <c r="AX101">
        <v>0</v>
      </c>
      <c r="AY101">
        <v>0.37503278771103149</v>
      </c>
      <c r="AZ101">
        <v>0</v>
      </c>
      <c r="BA101">
        <v>0.3138867548346449</v>
      </c>
      <c r="BB101">
        <v>0.16094512464546701</v>
      </c>
      <c r="BC101">
        <v>0.21343742136148691</v>
      </c>
      <c r="BD101">
        <v>0.34030328530199988</v>
      </c>
      <c r="BE101">
        <v>1.3046044271754571</v>
      </c>
      <c r="BF101">
        <v>0</v>
      </c>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row>
    <row r="102">
      <c r="A102" t="s">
        <v>399</v>
      </c>
      <c r="B102">
        <v>2014</v>
      </c>
      <c r="C102" t="s">
        <v>403</v>
      </c>
      <c r="D102">
        <v>122</v>
      </c>
      <c r="E102" t="s">
        <v>18</v>
      </c>
      <c r="F102" t="s">
        <v>14</v>
      </c>
      <c r="G102" t="s">
        <v>417</v>
      </c>
      <c r="H102">
        <v>8.2504666763559609</v>
      </c>
      <c r="I102">
        <v>12.058402953516961</v>
      </c>
      <c r="J102">
        <v>29.510955492276828</v>
      </c>
      <c r="K102">
        <v>62.199397639753052</v>
      </c>
      <c r="L102">
        <v>91.501692680250798</v>
      </c>
      <c r="M102">
        <v>22.468769367658901</v>
      </c>
      <c r="N102">
        <v>57.13457056498509</v>
      </c>
      <c r="O102">
        <v>75.822699545369275</v>
      </c>
      <c r="P102">
        <v>91.308297971123508</v>
      </c>
      <c r="Q102">
        <v>97.047448361725472</v>
      </c>
      <c r="R102">
        <v>7.4834688984162314</v>
      </c>
      <c r="S102">
        <v>8.3073691736570936</v>
      </c>
      <c r="T102">
        <v>17.65115103701422</v>
      </c>
      <c r="U102">
        <v>34.059133773154358</v>
      </c>
      <c r="V102">
        <v>73.553607517903359</v>
      </c>
      <c r="W102" t="s">
        <v>147</v>
      </c>
      <c r="X102" t="s">
        <v>272</v>
      </c>
      <c r="Y102" t="s">
        <v>273</v>
      </c>
      <c r="Z102" t="s">
        <v>148</v>
      </c>
      <c r="AA102" t="s">
        <v>149</v>
      </c>
      <c r="AB102" t="s">
        <v>150</v>
      </c>
      <c r="AC102" t="s">
        <v>151</v>
      </c>
      <c r="AD102" t="s">
        <v>274</v>
      </c>
      <c r="AE102" t="s">
        <v>153</v>
      </c>
      <c r="AF102" t="s">
        <v>154</v>
      </c>
      <c r="AG102" t="s">
        <v>155</v>
      </c>
      <c r="AH102" t="s">
        <v>156</v>
      </c>
      <c r="AI102" t="s">
        <v>157</v>
      </c>
      <c r="AJ102" t="s">
        <v>275</v>
      </c>
      <c r="AK102" t="s">
        <v>159</v>
      </c>
      <c r="AL102" t="s">
        <v>276</v>
      </c>
      <c r="AM102" t="s">
        <v>277</v>
      </c>
      <c r="AN102" t="s">
        <v>278</v>
      </c>
      <c r="AO102">
        <v>42.773619656146401</v>
      </c>
      <c r="AP102">
        <v>19.009246358055108</v>
      </c>
      <c r="AQ102">
        <v>16.996550085465209</v>
      </c>
      <c r="AR102">
        <v>12.576781189287409</v>
      </c>
      <c r="AS102">
        <v>49.830315149362562</v>
      </c>
      <c r="AT102">
        <v>33.985682197661298</v>
      </c>
      <c r="AU102">
        <v>84.910525777282217</v>
      </c>
      <c r="AV102">
        <v>13.775774840187889</v>
      </c>
      <c r="AW102">
        <v>29.904383908433861</v>
      </c>
      <c r="AX102">
        <v>94.768653240247076</v>
      </c>
      <c r="AY102">
        <v>55.604478586853922</v>
      </c>
      <c r="AZ102">
        <v>61.938582543930437</v>
      </c>
      <c r="BA102">
        <v>28.944623585985291</v>
      </c>
      <c r="BB102">
        <v>28.223521244837219</v>
      </c>
      <c r="BC102">
        <v>20.931189196429852</v>
      </c>
      <c r="BD102">
        <v>18.246730149082889</v>
      </c>
      <c r="BE102">
        <v>11.477445348317881</v>
      </c>
      <c r="BF102">
        <v>38.742691070467558</v>
      </c>
      <c r="BG102">
        <v>1632.030610659074</v>
      </c>
      <c r="BH102">
        <v>2384.2174183446559</v>
      </c>
      <c r="BI102">
        <v>5837.5136139408651</v>
      </c>
      <c r="BJ102">
        <v>12294.71512969013</v>
      </c>
      <c r="BK102">
        <v>18101.349958144889</v>
      </c>
      <c r="BL102">
        <v>1369.9582954909979</v>
      </c>
      <c r="BM102">
        <v>3481.3929500895342</v>
      </c>
      <c r="BN102">
        <v>4619.6149901653898</v>
      </c>
      <c r="BO102">
        <v>5568.2455018013079</v>
      </c>
      <c r="BP102">
        <v>5914.6214417947695</v>
      </c>
      <c r="BQ102">
        <v>1024.0401255769079</v>
      </c>
      <c r="BR102">
        <v>1136.0456300524261</v>
      </c>
      <c r="BS102">
        <v>2416.801784170967</v>
      </c>
      <c r="BT102">
        <v>4658.8007568697494</v>
      </c>
      <c r="BU102">
        <v>10060.30525476758</v>
      </c>
      <c r="BV102">
        <v>1751.2024656129929</v>
      </c>
      <c r="BW102">
        <v>312.9798887949882</v>
      </c>
      <c r="BX102">
        <v>536.74055843466886</v>
      </c>
      <c r="BY102">
        <v>629.45973400834305</v>
      </c>
      <c r="BZ102">
        <v>8107.5575868979276</v>
      </c>
      <c r="CA102">
        <v>1399.34971956103</v>
      </c>
      <c r="CB102">
        <v>11742.8114558056</v>
      </c>
      <c r="CC102">
        <v>1071.142929882461</v>
      </c>
      <c r="CD102">
        <v>1901.619381693788</v>
      </c>
      <c r="CE102">
        <v>2067.0310986818599</v>
      </c>
      <c r="CF102">
        <v>1384.1112963130761</v>
      </c>
      <c r="CG102">
        <v>2301.1417991294061</v>
      </c>
      <c r="CH102">
        <v>1089.1502558872819</v>
      </c>
      <c r="CI102">
        <v>2176.7249817457741</v>
      </c>
      <c r="CJ102">
        <v>624.32064826569297</v>
      </c>
      <c r="CK102">
        <v>551.6588220013042</v>
      </c>
      <c r="CL102">
        <v>659.32201792846479</v>
      </c>
      <c r="CM102">
        <v>1943.502090134961</v>
      </c>
    </row>
    <row r="103">
      <c r="A103" t="s">
        <v>399</v>
      </c>
      <c r="B103">
        <v>2014</v>
      </c>
      <c r="C103" t="s">
        <v>403</v>
      </c>
      <c r="D103">
        <v>123</v>
      </c>
      <c r="E103" t="s">
        <v>18</v>
      </c>
      <c r="F103" t="s">
        <v>51</v>
      </c>
      <c r="G103" t="s">
        <v>195</v>
      </c>
      <c r="H103">
        <v>91.749533323643831</v>
      </c>
      <c r="I103">
        <v>87.941597046483167</v>
      </c>
      <c r="J103">
        <v>70.48904450772325</v>
      </c>
      <c r="K103">
        <v>37.800602360246756</v>
      </c>
      <c r="L103">
        <v>8.498307319749177</v>
      </c>
      <c r="M103">
        <v>77.531230632341192</v>
      </c>
      <c r="N103">
        <v>42.865429435014768</v>
      </c>
      <c r="O103">
        <v>24.177300454630689</v>
      </c>
      <c r="P103">
        <v>8.6917020288763904</v>
      </c>
      <c r="Q103">
        <v>2.952551638274501</v>
      </c>
      <c r="R103">
        <v>92.516531101583723</v>
      </c>
      <c r="S103">
        <v>91.692630826342963</v>
      </c>
      <c r="T103">
        <v>82.348848962986025</v>
      </c>
      <c r="U103">
        <v>65.940866226845557</v>
      </c>
      <c r="V103">
        <v>26.446392482096659</v>
      </c>
      <c r="W103" t="s">
        <v>147</v>
      </c>
      <c r="X103" t="s">
        <v>272</v>
      </c>
      <c r="Y103" t="s">
        <v>273</v>
      </c>
      <c r="Z103" t="s">
        <v>148</v>
      </c>
      <c r="AA103" t="s">
        <v>149</v>
      </c>
      <c r="AB103" t="s">
        <v>150</v>
      </c>
      <c r="AC103" t="s">
        <v>151</v>
      </c>
      <c r="AD103" t="s">
        <v>274</v>
      </c>
      <c r="AE103" t="s">
        <v>153</v>
      </c>
      <c r="AF103" t="s">
        <v>154</v>
      </c>
      <c r="AG103" t="s">
        <v>155</v>
      </c>
      <c r="AH103" t="s">
        <v>156</v>
      </c>
      <c r="AI103" t="s">
        <v>157</v>
      </c>
      <c r="AJ103" t="s">
        <v>275</v>
      </c>
      <c r="AK103" t="s">
        <v>159</v>
      </c>
      <c r="AL103" t="s">
        <v>276</v>
      </c>
      <c r="AM103" t="s">
        <v>277</v>
      </c>
      <c r="AN103" t="s">
        <v>278</v>
      </c>
      <c r="AO103">
        <v>57.226380343853712</v>
      </c>
      <c r="AP103">
        <v>80.990753641944906</v>
      </c>
      <c r="AQ103">
        <v>83.003449914534826</v>
      </c>
      <c r="AR103">
        <v>87.423218810712527</v>
      </c>
      <c r="AS103">
        <v>50.169684850637537</v>
      </c>
      <c r="AT103">
        <v>66.014317802338567</v>
      </c>
      <c r="AU103">
        <v>15.08947422271781</v>
      </c>
      <c r="AV103">
        <v>86.224225159812079</v>
      </c>
      <c r="AW103">
        <v>70.095616091565844</v>
      </c>
      <c r="AX103">
        <v>5.2313467597531051</v>
      </c>
      <c r="AY103">
        <v>44.395521413146007</v>
      </c>
      <c r="AZ103">
        <v>38.061417456069712</v>
      </c>
      <c r="BA103">
        <v>71.05537641401466</v>
      </c>
      <c r="BB103">
        <v>71.776478755162714</v>
      </c>
      <c r="BC103">
        <v>79.068810803570159</v>
      </c>
      <c r="BD103">
        <v>81.753269850917064</v>
      </c>
      <c r="BE103">
        <v>88.522554651682128</v>
      </c>
      <c r="BF103">
        <v>61.257308929532329</v>
      </c>
      <c r="BG103">
        <v>18149.039656991539</v>
      </c>
      <c r="BH103">
        <v>17388.0312578308</v>
      </c>
      <c r="BI103">
        <v>13943.32206746761</v>
      </c>
      <c r="BJ103">
        <v>7471.8993332002192</v>
      </c>
      <c r="BK103">
        <v>1681.18020924706</v>
      </c>
      <c r="BL103">
        <v>4727.2082785844368</v>
      </c>
      <c r="BM103">
        <v>2611.9283362405681</v>
      </c>
      <c r="BN103">
        <v>1473.0393440438461</v>
      </c>
      <c r="BO103">
        <v>530.04526204829824</v>
      </c>
      <c r="BP103">
        <v>179.94522805642319</v>
      </c>
      <c r="BQ103">
        <v>12659.989827345469</v>
      </c>
      <c r="BR103">
        <v>12539.109600256341</v>
      </c>
      <c r="BS103">
        <v>11275.233251408141</v>
      </c>
      <c r="BT103">
        <v>9019.7642586088441</v>
      </c>
      <c r="BU103">
        <v>3617.2091381448931</v>
      </c>
      <c r="BV103">
        <v>2342.9155437833761</v>
      </c>
      <c r="BW103">
        <v>1333.4814327100801</v>
      </c>
      <c r="BX103">
        <v>2621.197703952289</v>
      </c>
      <c r="BY103">
        <v>4375.4753486223444</v>
      </c>
      <c r="BZ103">
        <v>8162.7741631545296</v>
      </c>
      <c r="CA103">
        <v>2718.1186643966221</v>
      </c>
      <c r="CB103">
        <v>2086.8184379094009</v>
      </c>
      <c r="CC103">
        <v>6704.4119286190717</v>
      </c>
      <c r="CD103">
        <v>4457.379310660056</v>
      </c>
      <c r="CE103">
        <v>114.1026707743268</v>
      </c>
      <c r="CF103">
        <v>1105.0970039699671</v>
      </c>
      <c r="CG103">
        <v>1414.057523517841</v>
      </c>
      <c r="CH103">
        <v>2673.725611721643</v>
      </c>
      <c r="CI103">
        <v>5535.7250802533081</v>
      </c>
      <c r="CJ103">
        <v>2358.4083424606479</v>
      </c>
      <c r="CK103">
        <v>2471.6709334893321</v>
      </c>
      <c r="CL103">
        <v>5085.179462316828</v>
      </c>
      <c r="CM103">
        <v>3072.9333624256228</v>
      </c>
    </row>
    <row r="104">
      <c r="A104" t="s">
        <v>399</v>
      </c>
      <c r="B104">
        <v>2014</v>
      </c>
      <c r="C104" t="s">
        <v>403</v>
      </c>
      <c r="D104">
        <v>124</v>
      </c>
      <c r="E104" t="s">
        <v>50</v>
      </c>
      <c r="F104" t="s">
        <v>15</v>
      </c>
      <c r="G104" t="s">
        <v>418</v>
      </c>
      <c r="H104">
        <v>7.2840199168831461</v>
      </c>
      <c r="I104">
        <v>8.8392044897686279</v>
      </c>
      <c r="J104">
        <v>22.108947710796929</v>
      </c>
      <c r="K104">
        <v>46.641420915138241</v>
      </c>
      <c r="L104">
        <v>78.384986407944666</v>
      </c>
      <c r="M104">
        <v>17.82527535556785</v>
      </c>
      <c r="N104">
        <v>44.821120975196457</v>
      </c>
      <c r="O104">
        <v>59.656407390043498</v>
      </c>
      <c r="P104">
        <v>74.869429189052838</v>
      </c>
      <c r="Q104">
        <v>85.451435261567326</v>
      </c>
      <c r="R104">
        <v>6.436190618510369</v>
      </c>
      <c r="S104">
        <v>6.6925188828005986</v>
      </c>
      <c r="T104">
        <v>13.370187345078691</v>
      </c>
      <c r="U104">
        <v>23.67016012453038</v>
      </c>
      <c r="V104">
        <v>59.937583574466743</v>
      </c>
      <c r="W104" t="s">
        <v>147</v>
      </c>
      <c r="X104" t="s">
        <v>272</v>
      </c>
      <c r="Y104" t="s">
        <v>273</v>
      </c>
      <c r="Z104" t="s">
        <v>148</v>
      </c>
      <c r="AA104" t="s">
        <v>149</v>
      </c>
      <c r="AB104" t="s">
        <v>150</v>
      </c>
      <c r="AC104" t="s">
        <v>151</v>
      </c>
      <c r="AD104" t="s">
        <v>274</v>
      </c>
      <c r="AE104" t="s">
        <v>153</v>
      </c>
      <c r="AF104" t="s">
        <v>154</v>
      </c>
      <c r="AG104" t="s">
        <v>155</v>
      </c>
      <c r="AH104" t="s">
        <v>156</v>
      </c>
      <c r="AI104" t="s">
        <v>157</v>
      </c>
      <c r="AJ104" t="s">
        <v>275</v>
      </c>
      <c r="AK104" t="s">
        <v>159</v>
      </c>
      <c r="AL104" t="s">
        <v>276</v>
      </c>
      <c r="AM104" t="s">
        <v>277</v>
      </c>
      <c r="AN104" t="s">
        <v>278</v>
      </c>
      <c r="AO104">
        <v>39.673267525599293</v>
      </c>
      <c r="AP104">
        <v>15.580628918548641</v>
      </c>
      <c r="AQ104">
        <v>14.444010681248169</v>
      </c>
      <c r="AR104">
        <v>9.6412757586376969</v>
      </c>
      <c r="AS104">
        <v>38.132377411655277</v>
      </c>
      <c r="AT104">
        <v>29.010190762235052</v>
      </c>
      <c r="AU104">
        <v>65.934898055070732</v>
      </c>
      <c r="AV104">
        <v>12.259305382213689</v>
      </c>
      <c r="AW104">
        <v>24.983564109860311</v>
      </c>
      <c r="AX104">
        <v>78.796120435258544</v>
      </c>
      <c r="AY104">
        <v>52.103253905150083</v>
      </c>
      <c r="AZ104">
        <v>49.529835855502213</v>
      </c>
      <c r="BA104">
        <v>18.529043054292838</v>
      </c>
      <c r="BB104">
        <v>24.20662975055475</v>
      </c>
      <c r="BC104">
        <v>14.261915424017991</v>
      </c>
      <c r="BD104">
        <v>15.98399133749729</v>
      </c>
      <c r="BE104">
        <v>10.253352138181819</v>
      </c>
      <c r="BF104">
        <v>29.73151008958293</v>
      </c>
      <c r="BG104">
        <v>1435.750290222167</v>
      </c>
      <c r="BH104">
        <v>1744.4836919058951</v>
      </c>
      <c r="BI104">
        <v>4360.026759591683</v>
      </c>
      <c r="BJ104">
        <v>9207.0702409398673</v>
      </c>
      <c r="BK104">
        <v>15479.979015059709</v>
      </c>
      <c r="BL104">
        <v>1080.28304192008</v>
      </c>
      <c r="BM104">
        <v>2722.5810519114939</v>
      </c>
      <c r="BN104">
        <v>3626.31878248771</v>
      </c>
      <c r="BO104">
        <v>4559.2805446210568</v>
      </c>
      <c r="BP104">
        <v>5199.467656294094</v>
      </c>
      <c r="BQ104">
        <v>880.73025206413945</v>
      </c>
      <c r="BR104">
        <v>907.00718130914845</v>
      </c>
      <c r="BS104">
        <v>1830.650735610735</v>
      </c>
      <c r="BT104">
        <v>3237.738241901779</v>
      </c>
      <c r="BU104">
        <v>8183.2525095990468</v>
      </c>
      <c r="BV104">
        <v>1624.27039068156</v>
      </c>
      <c r="BW104">
        <v>255.77970664299991</v>
      </c>
      <c r="BX104">
        <v>456.1329399263949</v>
      </c>
      <c r="BY104">
        <v>478.10532517604798</v>
      </c>
      <c r="BZ104">
        <v>6200.8447548314989</v>
      </c>
      <c r="CA104">
        <v>1194.485432760833</v>
      </c>
      <c r="CB104">
        <v>9111.1205819552433</v>
      </c>
      <c r="CC104">
        <v>943.54255700950944</v>
      </c>
      <c r="CD104">
        <v>1572.947236315119</v>
      </c>
      <c r="CE104">
        <v>1712.162455049647</v>
      </c>
      <c r="CF104">
        <v>1296.9585209245461</v>
      </c>
      <c r="CG104">
        <v>1840.1321262119079</v>
      </c>
      <c r="CH104">
        <v>693.51640086559735</v>
      </c>
      <c r="CI104">
        <v>1862.121160079804</v>
      </c>
      <c r="CJ104">
        <v>421.47566499889422</v>
      </c>
      <c r="CK104">
        <v>483.24876622160127</v>
      </c>
      <c r="CL104">
        <v>589.00396535261677</v>
      </c>
      <c r="CM104">
        <v>1491.4620127154669</v>
      </c>
    </row>
    <row r="105">
      <c r="A105" t="s">
        <v>399</v>
      </c>
      <c r="B105">
        <v>2014</v>
      </c>
      <c r="C105" t="s">
        <v>403</v>
      </c>
      <c r="D105">
        <v>125</v>
      </c>
      <c r="E105" t="s">
        <v>50</v>
      </c>
      <c r="F105" t="s">
        <v>16</v>
      </c>
      <c r="G105" t="s">
        <v>419</v>
      </c>
      <c r="H105">
        <v>0.96644675947281711</v>
      </c>
      <c r="I105">
        <v>3.219198463748346</v>
      </c>
      <c r="J105">
        <v>7.4020077814798784</v>
      </c>
      <c r="K105">
        <v>15.55797672461482</v>
      </c>
      <c r="L105">
        <v>13.11670627230631</v>
      </c>
      <c r="M105">
        <v>4.6434940120910548</v>
      </c>
      <c r="N105">
        <v>12.313449589788631</v>
      </c>
      <c r="O105">
        <v>16.166292155325738</v>
      </c>
      <c r="P105">
        <v>16.438868782070681</v>
      </c>
      <c r="Q105">
        <v>11.59601310015805</v>
      </c>
      <c r="R105">
        <v>1.0472782799058631</v>
      </c>
      <c r="S105">
        <v>1.6148502908564919</v>
      </c>
      <c r="T105">
        <v>4.2809636919355256</v>
      </c>
      <c r="U105">
        <v>10.388973648623979</v>
      </c>
      <c r="V105">
        <v>13.616023943436559</v>
      </c>
      <c r="W105" t="s">
        <v>147</v>
      </c>
      <c r="X105" t="s">
        <v>272</v>
      </c>
      <c r="Y105" t="s">
        <v>273</v>
      </c>
      <c r="Z105" t="s">
        <v>148</v>
      </c>
      <c r="AA105" t="s">
        <v>149</v>
      </c>
      <c r="AB105" t="s">
        <v>150</v>
      </c>
      <c r="AC105" t="s">
        <v>151</v>
      </c>
      <c r="AD105" t="s">
        <v>274</v>
      </c>
      <c r="AE105" t="s">
        <v>153</v>
      </c>
      <c r="AF105" t="s">
        <v>154</v>
      </c>
      <c r="AG105" t="s">
        <v>155</v>
      </c>
      <c r="AH105" t="s">
        <v>156</v>
      </c>
      <c r="AI105" t="s">
        <v>157</v>
      </c>
      <c r="AJ105" t="s">
        <v>275</v>
      </c>
      <c r="AK105" t="s">
        <v>159</v>
      </c>
      <c r="AL105" t="s">
        <v>276</v>
      </c>
      <c r="AM105" t="s">
        <v>277</v>
      </c>
      <c r="AN105" t="s">
        <v>278</v>
      </c>
      <c r="AO105">
        <v>3.100352130547106</v>
      </c>
      <c r="AP105">
        <v>3.4286174395064588</v>
      </c>
      <c r="AQ105">
        <v>2.5525394042170411</v>
      </c>
      <c r="AR105">
        <v>2.9355054306497181</v>
      </c>
      <c r="AS105">
        <v>11.697937737707271</v>
      </c>
      <c r="AT105">
        <v>4.9754914354262381</v>
      </c>
      <c r="AU105">
        <v>18.97562772221147</v>
      </c>
      <c r="AV105">
        <v>1.516469457974194</v>
      </c>
      <c r="AW105">
        <v>4.9208197985735413</v>
      </c>
      <c r="AX105">
        <v>15.97253280498855</v>
      </c>
      <c r="AY105">
        <v>3.5012246817038521</v>
      </c>
      <c r="AZ105">
        <v>12.408746688428259</v>
      </c>
      <c r="BA105">
        <v>10.415580531692459</v>
      </c>
      <c r="BB105">
        <v>4.0168914942824623</v>
      </c>
      <c r="BC105">
        <v>6.6692737724118523</v>
      </c>
      <c r="BD105">
        <v>2.262738811585606</v>
      </c>
      <c r="BE105">
        <v>1.22409321013606</v>
      </c>
      <c r="BF105">
        <v>9.0111809808846441</v>
      </c>
      <c r="BG105">
        <v>190.49593922460301</v>
      </c>
      <c r="BH105">
        <v>635.33310350697604</v>
      </c>
      <c r="BI105">
        <v>1459.7235664091611</v>
      </c>
      <c r="BJ105">
        <v>3071.162535358013</v>
      </c>
      <c r="BK105">
        <v>2590.3728143202702</v>
      </c>
      <c r="BL105">
        <v>281.41432524645569</v>
      </c>
      <c r="BM105">
        <v>747.95908284797054</v>
      </c>
      <c r="BN105">
        <v>982.6962676908646</v>
      </c>
      <c r="BO105">
        <v>1001.068332235023</v>
      </c>
      <c r="BP105">
        <v>705.58317565617097</v>
      </c>
      <c r="BQ105">
        <v>143.3098735127686</v>
      </c>
      <c r="BR105">
        <v>218.85344459918571</v>
      </c>
      <c r="BS105">
        <v>586.15104856023174</v>
      </c>
      <c r="BT105">
        <v>1421.0625149679711</v>
      </c>
      <c r="BU105">
        <v>1858.98989350238</v>
      </c>
      <c r="BV105">
        <v>126.93207493143299</v>
      </c>
      <c r="BW105">
        <v>56.285966853623442</v>
      </c>
      <c r="BX105">
        <v>80.607618508273973</v>
      </c>
      <c r="BY105">
        <v>145.5700276199909</v>
      </c>
      <c r="BZ105">
        <v>1902.2442550627959</v>
      </c>
      <c r="CA105">
        <v>204.8642868001964</v>
      </c>
      <c r="CB105">
        <v>2622.1202640058582</v>
      </c>
      <c r="CC105">
        <v>116.7157049599023</v>
      </c>
      <c r="CD105">
        <v>309.81127706739551</v>
      </c>
      <c r="CE105">
        <v>347.06748034911021</v>
      </c>
      <c r="CF105">
        <v>87.152775388530927</v>
      </c>
      <c r="CG105">
        <v>461.00967291749879</v>
      </c>
      <c r="CH105">
        <v>389.8407436422691</v>
      </c>
      <c r="CI105">
        <v>309.00372031660203</v>
      </c>
      <c r="CJ105">
        <v>197.0939046204951</v>
      </c>
      <c r="CK105">
        <v>68.410055779702844</v>
      </c>
      <c r="CL105">
        <v>70.318052575848114</v>
      </c>
      <c r="CM105">
        <v>452.04007741949442</v>
      </c>
    </row>
    <row r="106">
      <c r="A106" t="s">
        <v>399</v>
      </c>
      <c r="B106">
        <v>2014</v>
      </c>
      <c r="C106" t="s">
        <v>403</v>
      </c>
      <c r="D106">
        <v>126</v>
      </c>
      <c r="E106" t="s">
        <v>50</v>
      </c>
      <c r="F106" t="s">
        <v>22</v>
      </c>
      <c r="G106" t="s">
        <v>420</v>
      </c>
      <c r="H106">
        <v>37.572168127338728</v>
      </c>
      <c r="I106">
        <v>39.24198168787661</v>
      </c>
      <c r="J106">
        <v>39.245261106644413</v>
      </c>
      <c r="K106">
        <v>26.346966363525461</v>
      </c>
      <c r="L106">
        <v>8.0636613898989964</v>
      </c>
      <c r="M106">
        <v>59.135793597420822</v>
      </c>
      <c r="N106">
        <v>37.708969587991596</v>
      </c>
      <c r="O106">
        <v>22.793894336706352</v>
      </c>
      <c r="P106">
        <v>8.5874465464383611</v>
      </c>
      <c r="Q106">
        <v>2.952551638274624</v>
      </c>
      <c r="R106">
        <v>37.599985095164577</v>
      </c>
      <c r="S106">
        <v>36.814402987015157</v>
      </c>
      <c r="T106">
        <v>36.119859822388023</v>
      </c>
      <c r="U106">
        <v>31.685146724833931</v>
      </c>
      <c r="V106">
        <v>16.857401775298779</v>
      </c>
      <c r="W106" t="s">
        <v>147</v>
      </c>
      <c r="X106" t="s">
        <v>272</v>
      </c>
      <c r="Y106" t="s">
        <v>273</v>
      </c>
      <c r="Z106" t="s">
        <v>148</v>
      </c>
      <c r="AA106" t="s">
        <v>149</v>
      </c>
      <c r="AB106" t="s">
        <v>150</v>
      </c>
      <c r="AC106" t="s">
        <v>151</v>
      </c>
      <c r="AD106" t="s">
        <v>274</v>
      </c>
      <c r="AE106" t="s">
        <v>153</v>
      </c>
      <c r="AF106" t="s">
        <v>154</v>
      </c>
      <c r="AG106" t="s">
        <v>155</v>
      </c>
      <c r="AH106" t="s">
        <v>156</v>
      </c>
      <c r="AI106" t="s">
        <v>157</v>
      </c>
      <c r="AJ106" t="s">
        <v>275</v>
      </c>
      <c r="AK106" t="s">
        <v>159</v>
      </c>
      <c r="AL106" t="s">
        <v>276</v>
      </c>
      <c r="AM106" t="s">
        <v>277</v>
      </c>
      <c r="AN106" t="s">
        <v>278</v>
      </c>
      <c r="AO106">
        <v>45.849913371234358</v>
      </c>
      <c r="AP106">
        <v>36.337244153265097</v>
      </c>
      <c r="AQ106">
        <v>56.362926964530978</v>
      </c>
      <c r="AR106">
        <v>44.355570030309117</v>
      </c>
      <c r="AS106">
        <v>17.79696195464857</v>
      </c>
      <c r="AT106">
        <v>21.078214527877311</v>
      </c>
      <c r="AU106">
        <v>13.3532960855743</v>
      </c>
      <c r="AV106">
        <v>45.067331218095767</v>
      </c>
      <c r="AW106">
        <v>25.426898282924281</v>
      </c>
      <c r="AX106">
        <v>3.002556663532935</v>
      </c>
      <c r="AY106">
        <v>9.4443938826401705</v>
      </c>
      <c r="AZ106">
        <v>27.078684928916889</v>
      </c>
      <c r="BA106">
        <v>36.363683381256401</v>
      </c>
      <c r="BB106">
        <v>30.418498674736298</v>
      </c>
      <c r="BC106">
        <v>38.258942316106058</v>
      </c>
      <c r="BD106">
        <v>49.985698489711609</v>
      </c>
      <c r="BE106">
        <v>68.777224115290366</v>
      </c>
      <c r="BF106">
        <v>18.240556411982158</v>
      </c>
      <c r="BG106">
        <v>7435.3108036824142</v>
      </c>
      <c r="BH106">
        <v>7761.165291227434</v>
      </c>
      <c r="BI106">
        <v>7768.5905354539336</v>
      </c>
      <c r="BJ106">
        <v>5209.7910925066926</v>
      </c>
      <c r="BK106">
        <v>1595.330979158143</v>
      </c>
      <c r="BL106">
        <v>3607.1274744046091</v>
      </c>
      <c r="BM106">
        <v>2298.2882918256</v>
      </c>
      <c r="BN106">
        <v>1388.8998314586829</v>
      </c>
      <c r="BO106">
        <v>523.69569225640032</v>
      </c>
      <c r="BP106">
        <v>179.94522805642319</v>
      </c>
      <c r="BQ106">
        <v>5145.1932227166399</v>
      </c>
      <c r="BR106">
        <v>5040.0161053653937</v>
      </c>
      <c r="BS106">
        <v>4945.5438616834663</v>
      </c>
      <c r="BT106">
        <v>4334.0733950062067</v>
      </c>
      <c r="BU106">
        <v>2307.4055992552221</v>
      </c>
      <c r="BV106">
        <v>1877.1495606243409</v>
      </c>
      <c r="BW106">
        <v>598.68689949937448</v>
      </c>
      <c r="BX106">
        <v>1779.90643641414</v>
      </c>
      <c r="BY106">
        <v>2222.4586825323968</v>
      </c>
      <c r="BZ106">
        <v>2897.0713515027251</v>
      </c>
      <c r="CA106">
        <v>867.88881908810993</v>
      </c>
      <c r="CB106">
        <v>1846.8775900825719</v>
      </c>
      <c r="CC106">
        <v>3508.7148533545151</v>
      </c>
      <c r="CD106">
        <v>1625.321037359498</v>
      </c>
      <c r="CE106">
        <v>65.663648890021832</v>
      </c>
      <c r="CF106">
        <v>235.09063643810029</v>
      </c>
      <c r="CG106">
        <v>1006.027119060908</v>
      </c>
      <c r="CH106">
        <v>1370.3299949438081</v>
      </c>
      <c r="CI106">
        <v>2348.3276086994529</v>
      </c>
      <c r="CJ106">
        <v>1143.5075716399331</v>
      </c>
      <c r="CK106">
        <v>1511.232495929283</v>
      </c>
      <c r="CL106">
        <v>3950.9086573744812</v>
      </c>
      <c r="CM106">
        <v>915.02573859497886</v>
      </c>
    </row>
    <row r="107">
      <c r="A107" t="s">
        <v>399</v>
      </c>
      <c r="B107">
        <v>2014</v>
      </c>
      <c r="C107" t="s">
        <v>403</v>
      </c>
      <c r="D107">
        <v>127</v>
      </c>
      <c r="E107" t="s">
        <v>50</v>
      </c>
      <c r="F107" t="s">
        <v>19</v>
      </c>
      <c r="G107" t="s">
        <v>421</v>
      </c>
      <c r="H107">
        <v>54.177365196305303</v>
      </c>
      <c r="I107">
        <v>48.699615358606422</v>
      </c>
      <c r="J107">
        <v>31.24378340107878</v>
      </c>
      <c r="K107">
        <v>11.453635996721481</v>
      </c>
      <c r="L107">
        <v>0.43464592985002543</v>
      </c>
      <c r="M107">
        <v>18.39543703492027</v>
      </c>
      <c r="N107">
        <v>5.1564598470233074</v>
      </c>
      <c r="O107">
        <v>1.3834061179244159</v>
      </c>
      <c r="P107">
        <v>0.10425548243812301</v>
      </c>
      <c r="Q107">
        <v>0</v>
      </c>
      <c r="R107">
        <v>54.916546006419189</v>
      </c>
      <c r="S107">
        <v>54.878227839327742</v>
      </c>
      <c r="T107">
        <v>46.228989140597768</v>
      </c>
      <c r="U107">
        <v>34.255719502011686</v>
      </c>
      <c r="V107">
        <v>9.5889907067979223</v>
      </c>
      <c r="W107" t="s">
        <v>147</v>
      </c>
      <c r="X107" t="s">
        <v>272</v>
      </c>
      <c r="Y107" t="s">
        <v>273</v>
      </c>
      <c r="Z107" t="s">
        <v>148</v>
      </c>
      <c r="AA107" t="s">
        <v>149</v>
      </c>
      <c r="AB107" t="s">
        <v>150</v>
      </c>
      <c r="AC107" t="s">
        <v>151</v>
      </c>
      <c r="AD107" t="s">
        <v>274</v>
      </c>
      <c r="AE107" t="s">
        <v>153</v>
      </c>
      <c r="AF107" t="s">
        <v>154</v>
      </c>
      <c r="AG107" t="s">
        <v>155</v>
      </c>
      <c r="AH107" t="s">
        <v>156</v>
      </c>
      <c r="AI107" t="s">
        <v>157</v>
      </c>
      <c r="AJ107" t="s">
        <v>275</v>
      </c>
      <c r="AK107" t="s">
        <v>159</v>
      </c>
      <c r="AL107" t="s">
        <v>276</v>
      </c>
      <c r="AM107" t="s">
        <v>277</v>
      </c>
      <c r="AN107" t="s">
        <v>278</v>
      </c>
      <c r="AO107">
        <v>11.376466972619239</v>
      </c>
      <c r="AP107">
        <v>44.653509488679809</v>
      </c>
      <c r="AQ107">
        <v>26.640522950003799</v>
      </c>
      <c r="AR107">
        <v>43.067648780403459</v>
      </c>
      <c r="AS107">
        <v>32.372722895988872</v>
      </c>
      <c r="AT107">
        <v>44.936103274461402</v>
      </c>
      <c r="AU107">
        <v>1.7361781371434959</v>
      </c>
      <c r="AV107">
        <v>41.156893941716334</v>
      </c>
      <c r="AW107">
        <v>44.668717808641858</v>
      </c>
      <c r="AX107">
        <v>2.2287900962199672</v>
      </c>
      <c r="AY107">
        <v>34.9511275305059</v>
      </c>
      <c r="AZ107">
        <v>10.98273252715264</v>
      </c>
      <c r="BA107">
        <v>34.691693032758288</v>
      </c>
      <c r="BB107">
        <v>41.357980080426493</v>
      </c>
      <c r="BC107">
        <v>40.809868487464101</v>
      </c>
      <c r="BD107">
        <v>31.767571361205491</v>
      </c>
      <c r="BE107">
        <v>19.745330536391759</v>
      </c>
      <c r="BF107">
        <v>43.016752517550252</v>
      </c>
      <c r="BG107">
        <v>10713.72885330912</v>
      </c>
      <c r="BH107">
        <v>9626.8659666034182</v>
      </c>
      <c r="BI107">
        <v>6174.7315320136786</v>
      </c>
      <c r="BJ107">
        <v>2262.1082406935261</v>
      </c>
      <c r="BK107">
        <v>85.849230088915988</v>
      </c>
      <c r="BL107">
        <v>1120.080804179825</v>
      </c>
      <c r="BM107">
        <v>313.64004441496962</v>
      </c>
      <c r="BN107">
        <v>84.139512585163871</v>
      </c>
      <c r="BO107">
        <v>6.3495697918979301</v>
      </c>
      <c r="BP107">
        <v>0</v>
      </c>
      <c r="BQ107">
        <v>7514.7966046288029</v>
      </c>
      <c r="BR107">
        <v>7499.0934948909489</v>
      </c>
      <c r="BS107">
        <v>6329.6893897246928</v>
      </c>
      <c r="BT107">
        <v>4685.6908636026537</v>
      </c>
      <c r="BU107">
        <v>1309.8035388896751</v>
      </c>
      <c r="BV107">
        <v>465.76598315903368</v>
      </c>
      <c r="BW107">
        <v>734.79453321070639</v>
      </c>
      <c r="BX107">
        <v>841.29126753814842</v>
      </c>
      <c r="BY107">
        <v>2153.0166660899472</v>
      </c>
      <c r="BZ107">
        <v>5265.7028116517931</v>
      </c>
      <c r="CA107">
        <v>1850.22984530851</v>
      </c>
      <c r="CB107">
        <v>239.94084782682961</v>
      </c>
      <c r="CC107">
        <v>3195.6970752645661</v>
      </c>
      <c r="CD107">
        <v>2832.0582733005508</v>
      </c>
      <c r="CE107">
        <v>48.439021884304893</v>
      </c>
      <c r="CF107">
        <v>870.00636753186541</v>
      </c>
      <c r="CG107">
        <v>408.03040445693313</v>
      </c>
      <c r="CH107">
        <v>1303.395616777836</v>
      </c>
      <c r="CI107">
        <v>3187.397471553867</v>
      </c>
      <c r="CJ107">
        <v>1214.900770820718</v>
      </c>
      <c r="CK107">
        <v>960.43843756004776</v>
      </c>
      <c r="CL107">
        <v>1134.27080494235</v>
      </c>
      <c r="CM107">
        <v>2157.9076238306402</v>
      </c>
    </row>
    <row r="108">
      <c r="A108" t="s">
        <v>399</v>
      </c>
      <c r="B108">
        <v>2014</v>
      </c>
      <c r="C108" t="s">
        <v>403</v>
      </c>
      <c r="D108">
        <v>128</v>
      </c>
      <c r="E108" t="s">
        <v>178</v>
      </c>
      <c r="F108" t="s">
        <v>49</v>
      </c>
      <c r="G108" t="s">
        <v>422</v>
      </c>
      <c r="H108">
        <v>11.71384356041874</v>
      </c>
      <c r="I108">
        <v>26.69672324069608</v>
      </c>
      <c r="J108">
        <v>25.082236945587962</v>
      </c>
      <c r="K108">
        <v>25.013066548849281</v>
      </c>
      <c r="L108">
        <v>14.334932926478359</v>
      </c>
      <c r="M108">
        <v>20.666436759882391</v>
      </c>
      <c r="N108">
        <v>21.55166209883955</v>
      </c>
      <c r="O108">
        <v>21.321177236181729</v>
      </c>
      <c r="P108">
        <v>18.00369642994497</v>
      </c>
      <c r="Q108">
        <v>11.948807821238301</v>
      </c>
      <c r="R108">
        <v>13.994556456665491</v>
      </c>
      <c r="S108">
        <v>19.438768846065351</v>
      </c>
      <c r="T108">
        <v>24.253170135808158</v>
      </c>
      <c r="U108">
        <v>30.502753586800381</v>
      </c>
      <c r="V108">
        <v>18.51170106119179</v>
      </c>
      <c r="W108" t="s">
        <v>147</v>
      </c>
      <c r="X108" t="s">
        <v>272</v>
      </c>
      <c r="Y108" t="s">
        <v>273</v>
      </c>
      <c r="Z108" t="s">
        <v>148</v>
      </c>
      <c r="AA108" t="s">
        <v>149</v>
      </c>
      <c r="AB108" t="s">
        <v>150</v>
      </c>
      <c r="AC108" t="s">
        <v>151</v>
      </c>
      <c r="AD108" t="s">
        <v>274</v>
      </c>
      <c r="AE108" t="s">
        <v>153</v>
      </c>
      <c r="AF108" t="s">
        <v>154</v>
      </c>
      <c r="AG108" t="s">
        <v>155</v>
      </c>
      <c r="AH108" t="s">
        <v>156</v>
      </c>
      <c r="AI108" t="s">
        <v>157</v>
      </c>
      <c r="AJ108" t="s">
        <v>275</v>
      </c>
      <c r="AK108" t="s">
        <v>159</v>
      </c>
      <c r="AL108" t="s">
        <v>276</v>
      </c>
      <c r="AM108" t="s">
        <v>277</v>
      </c>
      <c r="AN108" t="s">
        <v>278</v>
      </c>
      <c r="AO108">
        <v>7.2482809625899831</v>
      </c>
      <c r="AP108">
        <v>18.036577436714591</v>
      </c>
      <c r="AQ108">
        <v>15.01798536398203</v>
      </c>
      <c r="AR108">
        <v>23.34067347176325</v>
      </c>
      <c r="AS108">
        <v>23.475544360182351</v>
      </c>
      <c r="AT108">
        <v>14.639963401319109</v>
      </c>
      <c r="AU108">
        <v>22.34779204168866</v>
      </c>
      <c r="AV108">
        <v>11.00823347918128</v>
      </c>
      <c r="AW108">
        <v>16.455178657553731</v>
      </c>
      <c r="AX108">
        <v>16.854236352284911</v>
      </c>
      <c r="AY108">
        <v>6.2966594970132794</v>
      </c>
      <c r="AZ108">
        <v>20.033953278842411</v>
      </c>
      <c r="BA108">
        <v>35.984508489982872</v>
      </c>
      <c r="BB108">
        <v>14.232425002664231</v>
      </c>
      <c r="BC108">
        <v>31.862851698600121</v>
      </c>
      <c r="BD108">
        <v>12.400790679196479</v>
      </c>
      <c r="BE108">
        <v>10.665206176002069</v>
      </c>
      <c r="BF108">
        <v>23.259047660098162</v>
      </c>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row>
    <row r="109">
      <c r="A109" t="s">
        <v>399</v>
      </c>
      <c r="B109">
        <v>2014</v>
      </c>
      <c r="C109" t="s">
        <v>403</v>
      </c>
      <c r="D109">
        <v>129</v>
      </c>
      <c r="E109" t="s">
        <v>178</v>
      </c>
      <c r="F109" t="s">
        <v>48</v>
      </c>
      <c r="G109" t="s">
        <v>195</v>
      </c>
      <c r="H109">
        <v>88.286156439581291</v>
      </c>
      <c r="I109">
        <v>73.303276759304026</v>
      </c>
      <c r="J109">
        <v>74.917763054411935</v>
      </c>
      <c r="K109">
        <v>74.986933451150733</v>
      </c>
      <c r="L109">
        <v>85.66506707352184</v>
      </c>
      <c r="M109">
        <v>79.333563240117627</v>
      </c>
      <c r="N109">
        <v>78.448337901160457</v>
      </c>
      <c r="O109">
        <v>78.678822763818218</v>
      </c>
      <c r="P109">
        <v>81.996303570055034</v>
      </c>
      <c r="Q109">
        <v>88.05119217876161</v>
      </c>
      <c r="R109">
        <v>86.005443543334508</v>
      </c>
      <c r="S109">
        <v>80.561231153934614</v>
      </c>
      <c r="T109">
        <v>75.746829864191838</v>
      </c>
      <c r="U109">
        <v>69.497246413199619</v>
      </c>
      <c r="V109">
        <v>81.488298938808128</v>
      </c>
      <c r="W109" t="s">
        <v>147</v>
      </c>
      <c r="X109" t="s">
        <v>272</v>
      </c>
      <c r="Y109" t="s">
        <v>273</v>
      </c>
      <c r="Z109" t="s">
        <v>148</v>
      </c>
      <c r="AA109" t="s">
        <v>149</v>
      </c>
      <c r="AB109" t="s">
        <v>150</v>
      </c>
      <c r="AC109" t="s">
        <v>151</v>
      </c>
      <c r="AD109" t="s">
        <v>274</v>
      </c>
      <c r="AE109" t="s">
        <v>153</v>
      </c>
      <c r="AF109" t="s">
        <v>154</v>
      </c>
      <c r="AG109" t="s">
        <v>155</v>
      </c>
      <c r="AH109" t="s">
        <v>156</v>
      </c>
      <c r="AI109" t="s">
        <v>157</v>
      </c>
      <c r="AJ109" t="s">
        <v>275</v>
      </c>
      <c r="AK109" t="s">
        <v>159</v>
      </c>
      <c r="AL109" t="s">
        <v>276</v>
      </c>
      <c r="AM109" t="s">
        <v>277</v>
      </c>
      <c r="AN109" t="s">
        <v>278</v>
      </c>
      <c r="AO109">
        <v>92.751719037410012</v>
      </c>
      <c r="AP109">
        <v>81.963422563285349</v>
      </c>
      <c r="AQ109">
        <v>84.982014636017979</v>
      </c>
      <c r="AR109">
        <v>76.659326528236775</v>
      </c>
      <c r="AS109">
        <v>76.524455639817646</v>
      </c>
      <c r="AT109">
        <v>85.36003659868085</v>
      </c>
      <c r="AU109">
        <v>77.652207958311322</v>
      </c>
      <c r="AV109">
        <v>88.991766520818729</v>
      </c>
      <c r="AW109">
        <v>83.544821342446255</v>
      </c>
      <c r="AX109">
        <v>83.145763647715114</v>
      </c>
      <c r="AY109">
        <v>93.703340502986748</v>
      </c>
      <c r="AZ109">
        <v>79.966046721157639</v>
      </c>
      <c r="BA109">
        <v>64.015491510017156</v>
      </c>
      <c r="BB109">
        <v>85.767574997335757</v>
      </c>
      <c r="BC109">
        <v>68.137148301399847</v>
      </c>
      <c r="BD109">
        <v>87.59920932080351</v>
      </c>
      <c r="BE109">
        <v>89.334793823997941</v>
      </c>
      <c r="BF109">
        <v>76.740952339901881</v>
      </c>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row>
    <row r="110">
      <c r="A110" t="s">
        <v>399</v>
      </c>
      <c r="B110">
        <v>2014</v>
      </c>
      <c r="C110" t="s">
        <v>403</v>
      </c>
      <c r="D110">
        <v>135</v>
      </c>
      <c r="E110" t="s">
        <v>45</v>
      </c>
      <c r="F110" t="s">
        <v>44</v>
      </c>
      <c r="G110" t="s">
        <v>423</v>
      </c>
      <c r="H110">
        <v>0</v>
      </c>
      <c r="I110">
        <v>0.060905260578297801</v>
      </c>
      <c r="J110">
        <v>0.14163845258564239</v>
      </c>
      <c r="K110">
        <v>0.52686286596861065</v>
      </c>
      <c r="L110">
        <v>3.4910941437872149</v>
      </c>
      <c r="M110">
        <v>0.18831319431938201</v>
      </c>
      <c r="N110">
        <v>0.64903937652536614</v>
      </c>
      <c r="O110">
        <v>1.3419940238376391</v>
      </c>
      <c r="P110">
        <v>3.6916307804972939</v>
      </c>
      <c r="Q110">
        <v>6.3655514164622247</v>
      </c>
      <c r="R110">
        <v>0</v>
      </c>
      <c r="S110">
        <v>0</v>
      </c>
      <c r="T110">
        <v>0.064280041941928698</v>
      </c>
      <c r="U110">
        <v>0.078500801255603506</v>
      </c>
      <c r="V110">
        <v>0.50753555943061102</v>
      </c>
      <c r="W110" t="s">
        <v>147</v>
      </c>
      <c r="X110" t="s">
        <v>272</v>
      </c>
      <c r="Y110" t="s">
        <v>273</v>
      </c>
      <c r="Z110" t="s">
        <v>148</v>
      </c>
      <c r="AA110" t="s">
        <v>149</v>
      </c>
      <c r="AB110" t="s">
        <v>150</v>
      </c>
      <c r="AC110" t="s">
        <v>151</v>
      </c>
      <c r="AD110" t="s">
        <v>274</v>
      </c>
      <c r="AE110" t="s">
        <v>153</v>
      </c>
      <c r="AF110" t="s">
        <v>154</v>
      </c>
      <c r="AG110" t="s">
        <v>155</v>
      </c>
      <c r="AH110" t="s">
        <v>156</v>
      </c>
      <c r="AI110" t="s">
        <v>157</v>
      </c>
      <c r="AJ110" t="s">
        <v>275</v>
      </c>
      <c r="AK110" t="s">
        <v>159</v>
      </c>
      <c r="AL110" t="s">
        <v>276</v>
      </c>
      <c r="AM110" t="s">
        <v>277</v>
      </c>
      <c r="AN110" t="s">
        <v>278</v>
      </c>
      <c r="AO110">
        <v>0</v>
      </c>
      <c r="AP110">
        <v>1.9582052663644831</v>
      </c>
      <c r="AQ110">
        <v>0.1162129372106406</v>
      </c>
      <c r="AR110">
        <v>0</v>
      </c>
      <c r="AS110">
        <v>0.83278562754998298</v>
      </c>
      <c r="AT110">
        <v>0</v>
      </c>
      <c r="AU110">
        <v>2.8452571374276361</v>
      </c>
      <c r="AV110">
        <v>0</v>
      </c>
      <c r="AW110">
        <v>0</v>
      </c>
      <c r="AX110">
        <v>0</v>
      </c>
      <c r="AY110">
        <v>1.043120414655349</v>
      </c>
      <c r="AZ110">
        <v>0.45120779380168069</v>
      </c>
      <c r="BA110">
        <v>0.46938364615939238</v>
      </c>
      <c r="BB110">
        <v>0.57761171641623343</v>
      </c>
      <c r="BC110">
        <v>0.81998536735143657</v>
      </c>
      <c r="BD110">
        <v>0</v>
      </c>
      <c r="BE110">
        <v>0.28381219790415452</v>
      </c>
      <c r="BF110">
        <v>2.4765032398567581</v>
      </c>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row>
    <row r="111">
      <c r="A111" t="s">
        <v>399</v>
      </c>
      <c r="B111">
        <v>2014</v>
      </c>
      <c r="C111" t="s">
        <v>403</v>
      </c>
      <c r="D111">
        <v>136</v>
      </c>
      <c r="E111" t="s">
        <v>45</v>
      </c>
      <c r="F111" t="s">
        <v>43</v>
      </c>
      <c r="G111" t="s">
        <v>424</v>
      </c>
      <c r="H111">
        <v>0</v>
      </c>
      <c r="I111">
        <v>0.095763028267824193</v>
      </c>
      <c r="J111">
        <v>0.64160049242766914</v>
      </c>
      <c r="K111">
        <v>2.6152180319847762</v>
      </c>
      <c r="L111">
        <v>21.041954324628961</v>
      </c>
      <c r="M111">
        <v>0.6263756421269675</v>
      </c>
      <c r="N111">
        <v>3.7445402758517221</v>
      </c>
      <c r="O111">
        <v>5.6501119878059658</v>
      </c>
      <c r="P111">
        <v>14.205416138304701</v>
      </c>
      <c r="Q111">
        <v>45.667763264068213</v>
      </c>
      <c r="R111">
        <v>0</v>
      </c>
      <c r="S111">
        <v>0</v>
      </c>
      <c r="T111">
        <v>0.13828845777671911</v>
      </c>
      <c r="U111">
        <v>0.27945235719544592</v>
      </c>
      <c r="V111">
        <v>3.7150039986565369</v>
      </c>
      <c r="W111" t="s">
        <v>147</v>
      </c>
      <c r="X111" t="s">
        <v>272</v>
      </c>
      <c r="Y111" t="s">
        <v>273</v>
      </c>
      <c r="Z111" t="s">
        <v>148</v>
      </c>
      <c r="AA111" t="s">
        <v>149</v>
      </c>
      <c r="AB111" t="s">
        <v>150</v>
      </c>
      <c r="AC111" t="s">
        <v>151</v>
      </c>
      <c r="AD111" t="s">
        <v>274</v>
      </c>
      <c r="AE111" t="s">
        <v>153</v>
      </c>
      <c r="AF111" t="s">
        <v>154</v>
      </c>
      <c r="AG111" t="s">
        <v>155</v>
      </c>
      <c r="AH111" t="s">
        <v>156</v>
      </c>
      <c r="AI111" t="s">
        <v>157</v>
      </c>
      <c r="AJ111" t="s">
        <v>275</v>
      </c>
      <c r="AK111" t="s">
        <v>159</v>
      </c>
      <c r="AL111" t="s">
        <v>276</v>
      </c>
      <c r="AM111" t="s">
        <v>277</v>
      </c>
      <c r="AN111" t="s">
        <v>278</v>
      </c>
      <c r="AO111">
        <v>2.119095896960471</v>
      </c>
      <c r="AP111">
        <v>0.26942009451554821</v>
      </c>
      <c r="AQ111">
        <v>0.98469381793438349</v>
      </c>
      <c r="AR111">
        <v>0.1283470685431142</v>
      </c>
      <c r="AS111">
        <v>3.1908136218711172</v>
      </c>
      <c r="AT111">
        <v>8.0639640425425476</v>
      </c>
      <c r="AU111">
        <v>15.96552953542683</v>
      </c>
      <c r="AV111">
        <v>0.36397118877805118</v>
      </c>
      <c r="AW111">
        <v>3.557123482731031</v>
      </c>
      <c r="AX111">
        <v>9.8386817461875271</v>
      </c>
      <c r="AY111">
        <v>11.474867716561411</v>
      </c>
      <c r="AZ111">
        <v>2.9495633849891698</v>
      </c>
      <c r="BA111">
        <v>3.2462256324822638</v>
      </c>
      <c r="BB111">
        <v>3.5426635619083102</v>
      </c>
      <c r="BC111">
        <v>1.076499217007594</v>
      </c>
      <c r="BD111">
        <v>3.178642021427931</v>
      </c>
      <c r="BE111">
        <v>0.095771184719091906</v>
      </c>
      <c r="BF111">
        <v>4.8669458099607086</v>
      </c>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row>
    <row r="112">
      <c r="A112" t="s">
        <v>399</v>
      </c>
      <c r="B112">
        <v>2014</v>
      </c>
      <c r="C112" t="s">
        <v>403</v>
      </c>
      <c r="D112">
        <v>137</v>
      </c>
      <c r="E112" t="s">
        <v>45</v>
      </c>
      <c r="F112" t="s">
        <v>42</v>
      </c>
      <c r="G112" t="s">
        <v>425</v>
      </c>
      <c r="H112">
        <v>8.2504666763559609</v>
      </c>
      <c r="I112">
        <v>11.90173466467084</v>
      </c>
      <c r="J112">
        <v>28.72771654726353</v>
      </c>
      <c r="K112">
        <v>59.057316741799667</v>
      </c>
      <c r="L112">
        <v>66.968644211834842</v>
      </c>
      <c r="M112">
        <v>21.654080531212561</v>
      </c>
      <c r="N112">
        <v>52.740990912608012</v>
      </c>
      <c r="O112">
        <v>68.830593533725676</v>
      </c>
      <c r="P112">
        <v>73.411251052321489</v>
      </c>
      <c r="Q112">
        <v>45.014133681194821</v>
      </c>
      <c r="R112">
        <v>7.4834688984162314</v>
      </c>
      <c r="S112">
        <v>8.3073691736570936</v>
      </c>
      <c r="T112">
        <v>17.448582537295579</v>
      </c>
      <c r="U112">
        <v>33.701180614703297</v>
      </c>
      <c r="V112">
        <v>69.331067959816195</v>
      </c>
      <c r="W112" t="s">
        <v>147</v>
      </c>
      <c r="X112" t="s">
        <v>272</v>
      </c>
      <c r="Y112" t="s">
        <v>273</v>
      </c>
      <c r="Z112" t="s">
        <v>148</v>
      </c>
      <c r="AA112" t="s">
        <v>149</v>
      </c>
      <c r="AB112" t="s">
        <v>150</v>
      </c>
      <c r="AC112" t="s">
        <v>151</v>
      </c>
      <c r="AD112" t="s">
        <v>274</v>
      </c>
      <c r="AE112" t="s">
        <v>153</v>
      </c>
      <c r="AF112" t="s">
        <v>154</v>
      </c>
      <c r="AG112" t="s">
        <v>155</v>
      </c>
      <c r="AH112" t="s">
        <v>156</v>
      </c>
      <c r="AI112" t="s">
        <v>157</v>
      </c>
      <c r="AJ112" t="s">
        <v>275</v>
      </c>
      <c r="AK112" t="s">
        <v>159</v>
      </c>
      <c r="AL112" t="s">
        <v>276</v>
      </c>
      <c r="AM112" t="s">
        <v>277</v>
      </c>
      <c r="AN112" t="s">
        <v>278</v>
      </c>
      <c r="AO112">
        <v>40.654523759185942</v>
      </c>
      <c r="AP112">
        <v>16.781620997175079</v>
      </c>
      <c r="AQ112">
        <v>15.895643330320191</v>
      </c>
      <c r="AR112">
        <v>12.448434120744301</v>
      </c>
      <c r="AS112">
        <v>45.806715899941473</v>
      </c>
      <c r="AT112">
        <v>25.921718155118722</v>
      </c>
      <c r="AU112">
        <v>66.099739104427769</v>
      </c>
      <c r="AV112">
        <v>13.411803651409841</v>
      </c>
      <c r="AW112">
        <v>26.347260425702821</v>
      </c>
      <c r="AX112">
        <v>84.929971494059572</v>
      </c>
      <c r="AY112">
        <v>43.086490455637161</v>
      </c>
      <c r="AZ112">
        <v>58.537811365139603</v>
      </c>
      <c r="BA112">
        <v>25.22901430734364</v>
      </c>
      <c r="BB112">
        <v>24.10324596651267</v>
      </c>
      <c r="BC112">
        <v>19.034704612070811</v>
      </c>
      <c r="BD112">
        <v>15.06808812765496</v>
      </c>
      <c r="BE112">
        <v>11.09786196569463</v>
      </c>
      <c r="BF112">
        <v>31.3992420206501</v>
      </c>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row>
    <row r="113">
      <c r="A113" t="s">
        <v>399</v>
      </c>
      <c r="B113">
        <v>2014</v>
      </c>
      <c r="C113" t="s">
        <v>403</v>
      </c>
      <c r="D113">
        <v>138</v>
      </c>
      <c r="E113" t="s">
        <v>45</v>
      </c>
      <c r="F113" t="s">
        <v>41</v>
      </c>
      <c r="G113" t="s">
        <v>195</v>
      </c>
      <c r="H113">
        <v>37.588010674234809</v>
      </c>
      <c r="I113">
        <v>39.252820548323633</v>
      </c>
      <c r="J113">
        <v>39.27331817813667</v>
      </c>
      <c r="K113">
        <v>26.356516955837311</v>
      </c>
      <c r="L113">
        <v>8.0643424559906265</v>
      </c>
      <c r="M113">
        <v>59.160717204968137</v>
      </c>
      <c r="N113">
        <v>37.718153759291013</v>
      </c>
      <c r="O113">
        <v>22.796301173041151</v>
      </c>
      <c r="P113">
        <v>8.5875815459775122</v>
      </c>
      <c r="Q113">
        <v>2.952551638274501</v>
      </c>
      <c r="R113">
        <v>37.599985095164342</v>
      </c>
      <c r="S113">
        <v>36.855275281958157</v>
      </c>
      <c r="T113">
        <v>36.119859822388371</v>
      </c>
      <c r="U113">
        <v>31.685146724833981</v>
      </c>
      <c r="V113">
        <v>16.870065225088648</v>
      </c>
      <c r="W113" t="s">
        <v>147</v>
      </c>
      <c r="X113" t="s">
        <v>272</v>
      </c>
      <c r="Y113" t="s">
        <v>273</v>
      </c>
      <c r="Z113" t="s">
        <v>148</v>
      </c>
      <c r="AA113" t="s">
        <v>149</v>
      </c>
      <c r="AB113" t="s">
        <v>150</v>
      </c>
      <c r="AC113" t="s">
        <v>151</v>
      </c>
      <c r="AD113" t="s">
        <v>274</v>
      </c>
      <c r="AE113" t="s">
        <v>153</v>
      </c>
      <c r="AF113" t="s">
        <v>154</v>
      </c>
      <c r="AG113" t="s">
        <v>155</v>
      </c>
      <c r="AH113" t="s">
        <v>156</v>
      </c>
      <c r="AI113" t="s">
        <v>157</v>
      </c>
      <c r="AJ113" t="s">
        <v>275</v>
      </c>
      <c r="AK113" t="s">
        <v>159</v>
      </c>
      <c r="AL113" t="s">
        <v>276</v>
      </c>
      <c r="AM113" t="s">
        <v>277</v>
      </c>
      <c r="AN113" t="s">
        <v>278</v>
      </c>
      <c r="AO113">
        <v>45.849913371234443</v>
      </c>
      <c r="AP113">
        <v>36.362038493081698</v>
      </c>
      <c r="AQ113">
        <v>56.362926964531013</v>
      </c>
      <c r="AR113">
        <v>44.405344841440566</v>
      </c>
      <c r="AS113">
        <v>17.805852984487469</v>
      </c>
      <c r="AT113">
        <v>21.078214527877108</v>
      </c>
      <c r="AU113">
        <v>13.354497584363431</v>
      </c>
      <c r="AV113">
        <v>45.124945000139789</v>
      </c>
      <c r="AW113">
        <v>25.55938624918738</v>
      </c>
      <c r="AX113">
        <v>3.0105282770617778</v>
      </c>
      <c r="AY113">
        <v>9.4443938826400515</v>
      </c>
      <c r="AZ113">
        <v>27.078684928917099</v>
      </c>
      <c r="BA113">
        <v>36.417092754499173</v>
      </c>
      <c r="BB113">
        <v>30.4485291939869</v>
      </c>
      <c r="BC113">
        <v>38.337628902767698</v>
      </c>
      <c r="BD113">
        <v>49.985698489711517</v>
      </c>
      <c r="BE113">
        <v>68.777224115290423</v>
      </c>
      <c r="BF113">
        <v>18.240556411981999</v>
      </c>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row>
    <row r="114">
      <c r="A114" t="s">
        <v>399</v>
      </c>
      <c r="B114">
        <v>2014</v>
      </c>
      <c r="C114" t="s">
        <v>403</v>
      </c>
      <c r="D114">
        <v>139</v>
      </c>
      <c r="E114" t="s">
        <v>45</v>
      </c>
      <c r="F114" t="s">
        <v>19</v>
      </c>
      <c r="G114" t="s">
        <v>195</v>
      </c>
      <c r="H114">
        <v>54.161522649409036</v>
      </c>
      <c r="I114">
        <v>48.688776498159832</v>
      </c>
      <c r="J114">
        <v>31.21572632958658</v>
      </c>
      <c r="K114">
        <v>11.444085404409449</v>
      </c>
      <c r="L114">
        <v>0.43396486375854709</v>
      </c>
      <c r="M114">
        <v>18.370513427372991</v>
      </c>
      <c r="N114">
        <v>5.1472756757237867</v>
      </c>
      <c r="O114">
        <v>1.3809992815895451</v>
      </c>
      <c r="P114">
        <v>0.1041204828988786</v>
      </c>
      <c r="Q114">
        <v>0</v>
      </c>
      <c r="R114">
        <v>54.916546006419189</v>
      </c>
      <c r="S114">
        <v>54.837355544384813</v>
      </c>
      <c r="T114">
        <v>46.228989140597768</v>
      </c>
      <c r="U114">
        <v>34.255719502011686</v>
      </c>
      <c r="V114">
        <v>9.5763272570080407</v>
      </c>
      <c r="W114" t="s">
        <v>147</v>
      </c>
      <c r="X114" t="s">
        <v>272</v>
      </c>
      <c r="Y114" t="s">
        <v>273</v>
      </c>
      <c r="Z114" t="s">
        <v>148</v>
      </c>
      <c r="AA114" t="s">
        <v>149</v>
      </c>
      <c r="AB114" t="s">
        <v>150</v>
      </c>
      <c r="AC114" t="s">
        <v>151</v>
      </c>
      <c r="AD114" t="s">
        <v>274</v>
      </c>
      <c r="AE114" t="s">
        <v>153</v>
      </c>
      <c r="AF114" t="s">
        <v>154</v>
      </c>
      <c r="AG114" t="s">
        <v>155</v>
      </c>
      <c r="AH114" t="s">
        <v>156</v>
      </c>
      <c r="AI114" t="s">
        <v>157</v>
      </c>
      <c r="AJ114" t="s">
        <v>275</v>
      </c>
      <c r="AK114" t="s">
        <v>159</v>
      </c>
      <c r="AL114" t="s">
        <v>276</v>
      </c>
      <c r="AM114" t="s">
        <v>277</v>
      </c>
      <c r="AN114" t="s">
        <v>278</v>
      </c>
      <c r="AO114">
        <v>11.376466972619239</v>
      </c>
      <c r="AP114">
        <v>44.62871514886325</v>
      </c>
      <c r="AQ114">
        <v>26.640522950003799</v>
      </c>
      <c r="AR114">
        <v>43.017873969271939</v>
      </c>
      <c r="AS114">
        <v>32.363831866150001</v>
      </c>
      <c r="AT114">
        <v>44.936103274461402</v>
      </c>
      <c r="AU114">
        <v>1.734976638354385</v>
      </c>
      <c r="AV114">
        <v>41.099280159672411</v>
      </c>
      <c r="AW114">
        <v>44.536229842378361</v>
      </c>
      <c r="AX114">
        <v>2.2208184826913251</v>
      </c>
      <c r="AY114">
        <v>34.9511275305059</v>
      </c>
      <c r="AZ114">
        <v>10.98273252715264</v>
      </c>
      <c r="BA114">
        <v>34.638283659515537</v>
      </c>
      <c r="BB114">
        <v>41.32794956117597</v>
      </c>
      <c r="BC114">
        <v>40.731181900802547</v>
      </c>
      <c r="BD114">
        <v>31.767571361205491</v>
      </c>
      <c r="BE114">
        <v>19.745330536391759</v>
      </c>
      <c r="BF114">
        <v>43.016752517550252</v>
      </c>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row>
    <row r="115">
      <c r="A115" t="s">
        <v>399</v>
      </c>
      <c r="B115">
        <v>2014</v>
      </c>
      <c r="C115" t="s">
        <v>403</v>
      </c>
      <c r="D115">
        <v>148</v>
      </c>
      <c r="E115" t="s">
        <v>108</v>
      </c>
      <c r="F115" t="s">
        <v>49</v>
      </c>
      <c r="G115" t="s">
        <v>195</v>
      </c>
      <c r="H115">
        <v>0.96302139695714128</v>
      </c>
      <c r="I115">
        <v>3.2132566907906681</v>
      </c>
      <c r="J115">
        <v>7.3794838090744594</v>
      </c>
      <c r="K115">
        <v>15.53711962725726</v>
      </c>
      <c r="L115">
        <v>13.09424422660579</v>
      </c>
      <c r="M115">
        <v>4.6154934727058734</v>
      </c>
      <c r="N115">
        <v>12.27506392164087</v>
      </c>
      <c r="O115">
        <v>16.12919778122302</v>
      </c>
      <c r="P115">
        <v>16.415555948386551</v>
      </c>
      <c r="Q115">
        <v>11.57724927592594</v>
      </c>
      <c r="R115">
        <v>1.0472782799058631</v>
      </c>
      <c r="S115">
        <v>1.60037265327806</v>
      </c>
      <c r="T115">
        <v>4.2809636919355274</v>
      </c>
      <c r="U115">
        <v>10.388973648623979</v>
      </c>
      <c r="V115">
        <v>13.59157694957854</v>
      </c>
      <c r="W115" t="s">
        <v>147</v>
      </c>
      <c r="X115" t="s">
        <v>272</v>
      </c>
      <c r="Y115" t="s">
        <v>273</v>
      </c>
      <c r="Z115" t="s">
        <v>148</v>
      </c>
      <c r="AA115" t="s">
        <v>149</v>
      </c>
      <c r="AB115" t="s">
        <v>150</v>
      </c>
      <c r="AC115" t="s">
        <v>151</v>
      </c>
      <c r="AD115" t="s">
        <v>274</v>
      </c>
      <c r="AE115" t="s">
        <v>153</v>
      </c>
      <c r="AF115" t="s">
        <v>154</v>
      </c>
      <c r="AG115" t="s">
        <v>155</v>
      </c>
      <c r="AH115" t="s">
        <v>156</v>
      </c>
      <c r="AI115" t="s">
        <v>157</v>
      </c>
      <c r="AJ115" t="s">
        <v>275</v>
      </c>
      <c r="AK115" t="s">
        <v>159</v>
      </c>
      <c r="AL115" t="s">
        <v>276</v>
      </c>
      <c r="AM115" t="s">
        <v>277</v>
      </c>
      <c r="AN115" t="s">
        <v>278</v>
      </c>
      <c r="AO115">
        <v>3.100352130547106</v>
      </c>
      <c r="AP115">
        <v>3.4186024365377219</v>
      </c>
      <c r="AQ115">
        <v>2.5525394042170402</v>
      </c>
      <c r="AR115">
        <v>2.908529785434828</v>
      </c>
      <c r="AS115">
        <v>11.69149027988729</v>
      </c>
      <c r="AT115">
        <v>4.975491435426239</v>
      </c>
      <c r="AU115">
        <v>18.960162232522968</v>
      </c>
      <c r="AV115">
        <v>1.5010595010115479</v>
      </c>
      <c r="AW115">
        <v>4.8720135363436441</v>
      </c>
      <c r="AX115">
        <v>15.912251014097309</v>
      </c>
      <c r="AY115">
        <v>3.501224681703853</v>
      </c>
      <c r="AZ115">
        <v>12.408746688428259</v>
      </c>
      <c r="BA115">
        <v>10.3601808127141</v>
      </c>
      <c r="BB115">
        <v>4.006557161895028</v>
      </c>
      <c r="BC115">
        <v>6.6078381654278182</v>
      </c>
      <c r="BD115">
        <v>2.262738811585606</v>
      </c>
      <c r="BE115">
        <v>1.22409321013606</v>
      </c>
      <c r="BF115">
        <v>9.0111809808846459</v>
      </c>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row>
    <row r="116">
      <c r="A116" t="s">
        <v>399</v>
      </c>
      <c r="B116">
        <v>2014</v>
      </c>
      <c r="C116" t="s">
        <v>403</v>
      </c>
      <c r="D116">
        <v>149</v>
      </c>
      <c r="E116" t="s">
        <v>108</v>
      </c>
      <c r="F116" t="s">
        <v>48</v>
      </c>
      <c r="G116" t="s">
        <v>195</v>
      </c>
      <c r="H116">
        <v>7.2582032761399589</v>
      </c>
      <c r="I116">
        <v>8.8228896999859749</v>
      </c>
      <c r="J116">
        <v>22.04167119031057</v>
      </c>
      <c r="K116">
        <v>46.578893205131898</v>
      </c>
      <c r="L116">
        <v>78.250753993924121</v>
      </c>
      <c r="M116">
        <v>17.717787906817911</v>
      </c>
      <c r="N116">
        <v>44.681396630428658</v>
      </c>
      <c r="O116">
        <v>59.519522749330037</v>
      </c>
      <c r="P116">
        <v>74.763252871579397</v>
      </c>
      <c r="Q116">
        <v>85.313163969720677</v>
      </c>
      <c r="R116">
        <v>6.436190618510369</v>
      </c>
      <c r="S116">
        <v>6.6325183592718151</v>
      </c>
      <c r="T116">
        <v>13.370187345078691</v>
      </c>
      <c r="U116">
        <v>23.670160124530369</v>
      </c>
      <c r="V116">
        <v>59.829968183689211</v>
      </c>
      <c r="W116" t="s">
        <v>147</v>
      </c>
      <c r="X116" t="s">
        <v>272</v>
      </c>
      <c r="Y116" t="s">
        <v>273</v>
      </c>
      <c r="Z116" t="s">
        <v>148</v>
      </c>
      <c r="AA116" t="s">
        <v>149</v>
      </c>
      <c r="AB116" t="s">
        <v>150</v>
      </c>
      <c r="AC116" t="s">
        <v>151</v>
      </c>
      <c r="AD116" t="s">
        <v>274</v>
      </c>
      <c r="AE116" t="s">
        <v>153</v>
      </c>
      <c r="AF116" t="s">
        <v>154</v>
      </c>
      <c r="AG116" t="s">
        <v>155</v>
      </c>
      <c r="AH116" t="s">
        <v>156</v>
      </c>
      <c r="AI116" t="s">
        <v>157</v>
      </c>
      <c r="AJ116" t="s">
        <v>275</v>
      </c>
      <c r="AK116" t="s">
        <v>159</v>
      </c>
      <c r="AL116" t="s">
        <v>276</v>
      </c>
      <c r="AM116" t="s">
        <v>277</v>
      </c>
      <c r="AN116" t="s">
        <v>278</v>
      </c>
      <c r="AO116">
        <v>39.673267525599293</v>
      </c>
      <c r="AP116">
        <v>15.535117849545699</v>
      </c>
      <c r="AQ116">
        <v>14.444010681248169</v>
      </c>
      <c r="AR116">
        <v>9.5526778526115574</v>
      </c>
      <c r="AS116">
        <v>38.111360297318541</v>
      </c>
      <c r="AT116">
        <v>29.010190762235052</v>
      </c>
      <c r="AU116">
        <v>65.881159886251723</v>
      </c>
      <c r="AV116">
        <v>12.134729600394641</v>
      </c>
      <c r="AW116">
        <v>24.735769142498011</v>
      </c>
      <c r="AX116">
        <v>78.498736713270759</v>
      </c>
      <c r="AY116">
        <v>52.103253905150069</v>
      </c>
      <c r="AZ116">
        <v>49.529835855502213</v>
      </c>
      <c r="BA116">
        <v>18.430488415401381</v>
      </c>
      <c r="BB116">
        <v>24.14435289837245</v>
      </c>
      <c r="BC116">
        <v>14.13053838646797</v>
      </c>
      <c r="BD116">
        <v>15.98399133749729</v>
      </c>
      <c r="BE116">
        <v>10.253352138181819</v>
      </c>
      <c r="BF116">
        <v>29.73151008958294</v>
      </c>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row>
    <row r="117">
      <c r="A117" t="s">
        <v>399</v>
      </c>
      <c r="B117">
        <v>2014</v>
      </c>
      <c r="C117" t="s">
        <v>403</v>
      </c>
      <c r="D117">
        <v>150</v>
      </c>
      <c r="E117" t="s">
        <v>108</v>
      </c>
      <c r="F117" t="s">
        <v>110</v>
      </c>
      <c r="G117" t="s">
        <v>195</v>
      </c>
      <c r="H117">
        <v>91.778775326902689</v>
      </c>
      <c r="I117">
        <v>87.963853609223506</v>
      </c>
      <c r="J117">
        <v>70.578845000615019</v>
      </c>
      <c r="K117">
        <v>37.88398716761067</v>
      </c>
      <c r="L117">
        <v>8.655001779470286</v>
      </c>
      <c r="M117">
        <v>77.666718620476317</v>
      </c>
      <c r="N117">
        <v>43.043539447930343</v>
      </c>
      <c r="O117">
        <v>24.351279469446851</v>
      </c>
      <c r="P117">
        <v>8.8211911800339387</v>
      </c>
      <c r="Q117">
        <v>3.10958675435328</v>
      </c>
      <c r="R117">
        <v>92.516531101583723</v>
      </c>
      <c r="S117">
        <v>91.767108987450158</v>
      </c>
      <c r="T117">
        <v>82.348848962986025</v>
      </c>
      <c r="U117">
        <v>65.940866226845557</v>
      </c>
      <c r="V117">
        <v>26.578454866732201</v>
      </c>
      <c r="W117" t="s">
        <v>147</v>
      </c>
      <c r="X117" t="s">
        <v>272</v>
      </c>
      <c r="Y117" t="s">
        <v>273</v>
      </c>
      <c r="Z117" t="s">
        <v>148</v>
      </c>
      <c r="AA117" t="s">
        <v>149</v>
      </c>
      <c r="AB117" t="s">
        <v>150</v>
      </c>
      <c r="AC117" t="s">
        <v>151</v>
      </c>
      <c r="AD117" t="s">
        <v>274</v>
      </c>
      <c r="AE117" t="s">
        <v>153</v>
      </c>
      <c r="AF117" t="s">
        <v>154</v>
      </c>
      <c r="AG117" t="s">
        <v>155</v>
      </c>
      <c r="AH117" t="s">
        <v>156</v>
      </c>
      <c r="AI117" t="s">
        <v>157</v>
      </c>
      <c r="AJ117" t="s">
        <v>275</v>
      </c>
      <c r="AK117" t="s">
        <v>159</v>
      </c>
      <c r="AL117" t="s">
        <v>276</v>
      </c>
      <c r="AM117" t="s">
        <v>277</v>
      </c>
      <c r="AN117" t="s">
        <v>278</v>
      </c>
      <c r="AO117">
        <v>57.226380343853712</v>
      </c>
      <c r="AP117">
        <v>81.046279713916576</v>
      </c>
      <c r="AQ117">
        <v>83.003449914534826</v>
      </c>
      <c r="AR117">
        <v>87.538792361953554</v>
      </c>
      <c r="AS117">
        <v>50.197149422794261</v>
      </c>
      <c r="AT117">
        <v>66.014317802338567</v>
      </c>
      <c r="AU117">
        <v>15.158677881225319</v>
      </c>
      <c r="AV117">
        <v>86.364210898593768</v>
      </c>
      <c r="AW117">
        <v>70.392217321158029</v>
      </c>
      <c r="AX117">
        <v>5.5890122726321616</v>
      </c>
      <c r="AY117">
        <v>44.395521413146007</v>
      </c>
      <c r="AZ117">
        <v>38.061417456069712</v>
      </c>
      <c r="BA117">
        <v>71.209330771884467</v>
      </c>
      <c r="BB117">
        <v>71.849089939732451</v>
      </c>
      <c r="BC117">
        <v>79.261623448104217</v>
      </c>
      <c r="BD117">
        <v>81.753269850917064</v>
      </c>
      <c r="BE117">
        <v>88.522554651682128</v>
      </c>
      <c r="BF117">
        <v>61.257308929532329</v>
      </c>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row>
    <row r="118">
      <c r="A118" t="s">
        <v>399</v>
      </c>
      <c r="B118">
        <v>2014</v>
      </c>
      <c r="C118" t="s">
        <v>403</v>
      </c>
      <c r="D118">
        <v>151</v>
      </c>
      <c r="E118" t="s">
        <v>109</v>
      </c>
      <c r="F118" t="s">
        <v>49</v>
      </c>
      <c r="G118" t="s">
        <v>195</v>
      </c>
      <c r="H118">
        <v>11.71194702158963</v>
      </c>
      <c r="I118">
        <v>20.984357532948149</v>
      </c>
      <c r="J118">
        <v>27.496983629132739</v>
      </c>
      <c r="K118">
        <v>24.90730806627483</v>
      </c>
      <c r="L118">
        <v>14.37300933332541</v>
      </c>
      <c r="M118">
        <v>21.005421620348798</v>
      </c>
      <c r="N118">
        <v>21.006913928385281</v>
      </c>
      <c r="O118">
        <v>21.763877323474649</v>
      </c>
      <c r="P118">
        <v>18.41258867216121</v>
      </c>
      <c r="Q118">
        <v>11.86096771143521</v>
      </c>
      <c r="R118">
        <v>11.39899110767279</v>
      </c>
      <c r="S118">
        <v>16.397045287668401</v>
      </c>
      <c r="T118">
        <v>24.638720362234999</v>
      </c>
      <c r="U118">
        <v>30.880643394168072</v>
      </c>
      <c r="V118">
        <v>19.439966054637171</v>
      </c>
      <c r="W118" t="s">
        <v>147</v>
      </c>
      <c r="X118" t="s">
        <v>272</v>
      </c>
      <c r="Y118" t="s">
        <v>273</v>
      </c>
      <c r="Z118" t="s">
        <v>148</v>
      </c>
      <c r="AA118" t="s">
        <v>149</v>
      </c>
      <c r="AB118" t="s">
        <v>150</v>
      </c>
      <c r="AC118" t="s">
        <v>151</v>
      </c>
      <c r="AD118" t="s">
        <v>274</v>
      </c>
      <c r="AE118" t="s">
        <v>153</v>
      </c>
      <c r="AF118" t="s">
        <v>154</v>
      </c>
      <c r="AG118" t="s">
        <v>155</v>
      </c>
      <c r="AH118" t="s">
        <v>156</v>
      </c>
      <c r="AI118" t="s">
        <v>157</v>
      </c>
      <c r="AJ118" t="s">
        <v>275</v>
      </c>
      <c r="AK118" t="s">
        <v>159</v>
      </c>
      <c r="AL118" t="s">
        <v>276</v>
      </c>
      <c r="AM118" t="s">
        <v>277</v>
      </c>
      <c r="AN118" t="s">
        <v>278</v>
      </c>
      <c r="AO118">
        <v>11.929251448444059</v>
      </c>
      <c r="AP118">
        <v>25.313866017421731</v>
      </c>
      <c r="AQ118">
        <v>11.880975791144619</v>
      </c>
      <c r="AR118">
        <v>19.62612322934396</v>
      </c>
      <c r="AS118">
        <v>29.032845925924072</v>
      </c>
      <c r="AT118">
        <v>11.34665391094847</v>
      </c>
      <c r="AU118">
        <v>23.40141802964791</v>
      </c>
      <c r="AV118">
        <v>5.9982270880559314</v>
      </c>
      <c r="AW118">
        <v>26.261051677971871</v>
      </c>
      <c r="AX118">
        <v>18.194963403400909</v>
      </c>
      <c r="AY118">
        <v>7.4832330548376191</v>
      </c>
      <c r="AZ118">
        <v>17.94020247826144</v>
      </c>
      <c r="BA118">
        <v>37.826464784676723</v>
      </c>
      <c r="BB118">
        <v>21.051849466019661</v>
      </c>
      <c r="BC118">
        <v>29.999633193618561</v>
      </c>
      <c r="BD118">
        <v>10.889584429254979</v>
      </c>
      <c r="BE118">
        <v>6.7263841799683908</v>
      </c>
      <c r="BF118">
        <v>25.909891852116111</v>
      </c>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row>
    <row r="119">
      <c r="A119" t="s">
        <v>399</v>
      </c>
      <c r="B119">
        <v>2014</v>
      </c>
      <c r="C119" t="s">
        <v>403</v>
      </c>
      <c r="D119">
        <v>152</v>
      </c>
      <c r="E119" t="s">
        <v>109</v>
      </c>
      <c r="F119" t="s">
        <v>48</v>
      </c>
      <c r="G119" t="s">
        <v>195</v>
      </c>
      <c r="H119">
        <v>85.752382774198423</v>
      </c>
      <c r="I119">
        <v>77.315937496208903</v>
      </c>
      <c r="J119">
        <v>71.793001453283651</v>
      </c>
      <c r="K119">
        <v>74.918503105033579</v>
      </c>
      <c r="L119">
        <v>85.384714202931832</v>
      </c>
      <c r="M119">
        <v>78.21005730402058</v>
      </c>
      <c r="N119">
        <v>78.805310744986485</v>
      </c>
      <c r="O119">
        <v>77.857162337121295</v>
      </c>
      <c r="P119">
        <v>81.379235814262714</v>
      </c>
      <c r="Q119">
        <v>87.805157627755193</v>
      </c>
      <c r="R119">
        <v>85.619236403583272</v>
      </c>
      <c r="S119">
        <v>81.868422200023943</v>
      </c>
      <c r="T119">
        <v>73.516275199770959</v>
      </c>
      <c r="U119">
        <v>68.824676141803039</v>
      </c>
      <c r="V119">
        <v>80.413985481913556</v>
      </c>
      <c r="W119" t="s">
        <v>147</v>
      </c>
      <c r="X119" t="s">
        <v>272</v>
      </c>
      <c r="Y119" t="s">
        <v>273</v>
      </c>
      <c r="Z119" t="s">
        <v>148</v>
      </c>
      <c r="AA119" t="s">
        <v>149</v>
      </c>
      <c r="AB119" t="s">
        <v>150</v>
      </c>
      <c r="AC119" t="s">
        <v>151</v>
      </c>
      <c r="AD119" t="s">
        <v>274</v>
      </c>
      <c r="AE119" t="s">
        <v>153</v>
      </c>
      <c r="AF119" t="s">
        <v>154</v>
      </c>
      <c r="AG119" t="s">
        <v>155</v>
      </c>
      <c r="AH119" t="s">
        <v>156</v>
      </c>
      <c r="AI119" t="s">
        <v>157</v>
      </c>
      <c r="AJ119" t="s">
        <v>275</v>
      </c>
      <c r="AK119" t="s">
        <v>159</v>
      </c>
      <c r="AL119" t="s">
        <v>276</v>
      </c>
      <c r="AM119" t="s">
        <v>277</v>
      </c>
      <c r="AN119" t="s">
        <v>278</v>
      </c>
      <c r="AO119">
        <v>87.923690138844563</v>
      </c>
      <c r="AP119">
        <v>72.481812321357381</v>
      </c>
      <c r="AQ119">
        <v>87.66344564459645</v>
      </c>
      <c r="AR119">
        <v>78.822104389707548</v>
      </c>
      <c r="AS119">
        <v>70.926547734428752</v>
      </c>
      <c r="AT119">
        <v>87.481875378835682</v>
      </c>
      <c r="AU119">
        <v>76.413636467668738</v>
      </c>
      <c r="AV119">
        <v>90.183242465748435</v>
      </c>
      <c r="AW119">
        <v>71.942564144054231</v>
      </c>
      <c r="AX119">
        <v>81.439247573487293</v>
      </c>
      <c r="AY119">
        <v>91.842293240488999</v>
      </c>
      <c r="AZ119">
        <v>81.969146657678905</v>
      </c>
      <c r="BA119">
        <v>61.332929803374263</v>
      </c>
      <c r="BB119">
        <v>78.769218324489415</v>
      </c>
      <c r="BC119">
        <v>69.349320787544968</v>
      </c>
      <c r="BD119">
        <v>88.354230472105328</v>
      </c>
      <c r="BE119">
        <v>90.693951556396826</v>
      </c>
      <c r="BF119">
        <v>73.880091396592292</v>
      </c>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row>
    <row r="120">
      <c r="A120" t="s">
        <v>399</v>
      </c>
      <c r="B120">
        <v>2014</v>
      </c>
      <c r="C120" t="s">
        <v>403</v>
      </c>
      <c r="D120">
        <v>153</v>
      </c>
      <c r="E120" t="s">
        <v>62</v>
      </c>
      <c r="F120" t="s">
        <v>179</v>
      </c>
      <c r="G120" t="s">
        <v>195</v>
      </c>
      <c r="H120">
        <v>0</v>
      </c>
      <c r="I120">
        <v>0.060905260578297801</v>
      </c>
      <c r="J120">
        <v>0.14163845258564239</v>
      </c>
      <c r="K120">
        <v>0.52686286596861065</v>
      </c>
      <c r="L120">
        <v>3.4910941437872149</v>
      </c>
      <c r="M120">
        <v>0.18831319431938201</v>
      </c>
      <c r="N120">
        <v>0.64903937652536614</v>
      </c>
      <c r="O120">
        <v>1.3419940238376391</v>
      </c>
      <c r="P120">
        <v>3.6916307804972939</v>
      </c>
      <c r="Q120">
        <v>6.3655514164622247</v>
      </c>
      <c r="R120">
        <v>0</v>
      </c>
      <c r="S120">
        <v>0</v>
      </c>
      <c r="T120">
        <v>0.064280041941928698</v>
      </c>
      <c r="U120">
        <v>0.078500801255603506</v>
      </c>
      <c r="V120">
        <v>0.50753555943061102</v>
      </c>
      <c r="W120" t="s">
        <v>147</v>
      </c>
      <c r="X120" t="s">
        <v>272</v>
      </c>
      <c r="Y120" t="s">
        <v>273</v>
      </c>
      <c r="Z120" t="s">
        <v>148</v>
      </c>
      <c r="AA120" t="s">
        <v>149</v>
      </c>
      <c r="AB120" t="s">
        <v>150</v>
      </c>
      <c r="AC120" t="s">
        <v>151</v>
      </c>
      <c r="AD120" t="s">
        <v>274</v>
      </c>
      <c r="AE120" t="s">
        <v>153</v>
      </c>
      <c r="AF120" t="s">
        <v>154</v>
      </c>
      <c r="AG120" t="s">
        <v>155</v>
      </c>
      <c r="AH120" t="s">
        <v>156</v>
      </c>
      <c r="AI120" t="s">
        <v>157</v>
      </c>
      <c r="AJ120" t="s">
        <v>275</v>
      </c>
      <c r="AK120" t="s">
        <v>159</v>
      </c>
      <c r="AL120" t="s">
        <v>276</v>
      </c>
      <c r="AM120" t="s">
        <v>277</v>
      </c>
      <c r="AN120" t="s">
        <v>278</v>
      </c>
      <c r="AO120">
        <v>0</v>
      </c>
      <c r="AP120">
        <v>1.9582052663644831</v>
      </c>
      <c r="AQ120">
        <v>0.1162129372106406</v>
      </c>
      <c r="AR120">
        <v>0</v>
      </c>
      <c r="AS120">
        <v>0.83278562754998298</v>
      </c>
      <c r="AT120">
        <v>0</v>
      </c>
      <c r="AU120">
        <v>2.8452571374276361</v>
      </c>
      <c r="AV120">
        <v>0</v>
      </c>
      <c r="AW120">
        <v>0</v>
      </c>
      <c r="AX120">
        <v>0</v>
      </c>
      <c r="AY120">
        <v>1.043120414655349</v>
      </c>
      <c r="AZ120">
        <v>0.45120779380168069</v>
      </c>
      <c r="BA120">
        <v>0.46938364615939238</v>
      </c>
      <c r="BB120">
        <v>0.57761171641623343</v>
      </c>
      <c r="BC120">
        <v>0.81998536735143657</v>
      </c>
      <c r="BD120">
        <v>0</v>
      </c>
      <c r="BE120">
        <v>0.28381219790415452</v>
      </c>
      <c r="BF120">
        <v>2.4765032398567581</v>
      </c>
      <c r="BG120">
        <v>0</v>
      </c>
      <c r="BH120">
        <v>12.04233957841369</v>
      </c>
      <c r="BI120">
        <v>28.017269567655571</v>
      </c>
      <c r="BJ120">
        <v>104.1429514641502</v>
      </c>
      <c r="BK120">
        <v>690.62675216675984</v>
      </c>
      <c r="BL120">
        <v>11.48176913861507</v>
      </c>
      <c r="BM120">
        <v>39.548054486484368</v>
      </c>
      <c r="BN120">
        <v>81.763057058172848</v>
      </c>
      <c r="BO120">
        <v>225.1263789224958</v>
      </c>
      <c r="BP120">
        <v>387.95277497994732</v>
      </c>
      <c r="BQ120">
        <v>0</v>
      </c>
      <c r="BR120">
        <v>0</v>
      </c>
      <c r="BS120">
        <v>8.8012458635738078</v>
      </c>
      <c r="BT120">
        <v>10.73778313741937</v>
      </c>
      <c r="BU120">
        <v>69.418249190270672</v>
      </c>
      <c r="BV120">
        <v>0</v>
      </c>
      <c r="BW120">
        <v>32.241092306366511</v>
      </c>
      <c r="BX120">
        <v>3.6699328100185489</v>
      </c>
      <c r="BY120">
        <v>0</v>
      </c>
      <c r="BZ120">
        <v>135.49698436913829</v>
      </c>
      <c r="CA120">
        <v>0</v>
      </c>
      <c r="CB120">
        <v>393.48853163075199</v>
      </c>
      <c r="CC120">
        <v>0</v>
      </c>
      <c r="CD120">
        <v>0</v>
      </c>
      <c r="CE120">
        <v>0</v>
      </c>
      <c r="CF120">
        <v>25.96543994354786</v>
      </c>
      <c r="CG120">
        <v>16.763268899051599</v>
      </c>
      <c r="CH120">
        <v>17.662323947834651</v>
      </c>
      <c r="CI120">
        <v>44.548015180857789</v>
      </c>
      <c r="CJ120">
        <v>24.457941271705192</v>
      </c>
      <c r="CK120">
        <v>0</v>
      </c>
      <c r="CL120">
        <v>16.303595909720851</v>
      </c>
      <c r="CM120">
        <v>124.232186507986</v>
      </c>
    </row>
    <row r="121">
      <c r="A121" t="s">
        <v>399</v>
      </c>
      <c r="B121">
        <v>2014</v>
      </c>
      <c r="C121" t="s">
        <v>403</v>
      </c>
      <c r="D121">
        <v>154</v>
      </c>
      <c r="E121" t="s">
        <v>62</v>
      </c>
      <c r="F121" t="s">
        <v>180</v>
      </c>
      <c r="G121" t="s">
        <v>195</v>
      </c>
      <c r="H121">
        <v>0</v>
      </c>
      <c r="I121">
        <v>0.095763028267824193</v>
      </c>
      <c r="J121">
        <v>0.64160049242766914</v>
      </c>
      <c r="K121">
        <v>2.6152180319847762</v>
      </c>
      <c r="L121">
        <v>21.041954324628961</v>
      </c>
      <c r="M121">
        <v>0.6263756421269675</v>
      </c>
      <c r="N121">
        <v>3.7445402758517221</v>
      </c>
      <c r="O121">
        <v>5.6501119878059658</v>
      </c>
      <c r="P121">
        <v>14.205416138304701</v>
      </c>
      <c r="Q121">
        <v>45.667763264068213</v>
      </c>
      <c r="R121">
        <v>0</v>
      </c>
      <c r="S121">
        <v>0</v>
      </c>
      <c r="T121">
        <v>0.13828845777671911</v>
      </c>
      <c r="U121">
        <v>0.27945235719544592</v>
      </c>
      <c r="V121">
        <v>3.7150039986565369</v>
      </c>
      <c r="W121" t="s">
        <v>147</v>
      </c>
      <c r="X121" t="s">
        <v>272</v>
      </c>
      <c r="Y121" t="s">
        <v>273</v>
      </c>
      <c r="Z121" t="s">
        <v>148</v>
      </c>
      <c r="AA121" t="s">
        <v>149</v>
      </c>
      <c r="AB121" t="s">
        <v>150</v>
      </c>
      <c r="AC121" t="s">
        <v>151</v>
      </c>
      <c r="AD121" t="s">
        <v>274</v>
      </c>
      <c r="AE121" t="s">
        <v>153</v>
      </c>
      <c r="AF121" t="s">
        <v>154</v>
      </c>
      <c r="AG121" t="s">
        <v>155</v>
      </c>
      <c r="AH121" t="s">
        <v>156</v>
      </c>
      <c r="AI121" t="s">
        <v>157</v>
      </c>
      <c r="AJ121" t="s">
        <v>275</v>
      </c>
      <c r="AK121" t="s">
        <v>159</v>
      </c>
      <c r="AL121" t="s">
        <v>276</v>
      </c>
      <c r="AM121" t="s">
        <v>277</v>
      </c>
      <c r="AN121" t="s">
        <v>278</v>
      </c>
      <c r="AO121">
        <v>2.119095896960471</v>
      </c>
      <c r="AP121">
        <v>0.26942009451554821</v>
      </c>
      <c r="AQ121">
        <v>0.98469381793438349</v>
      </c>
      <c r="AR121">
        <v>0.1283470685431142</v>
      </c>
      <c r="AS121">
        <v>3.1908136218711172</v>
      </c>
      <c r="AT121">
        <v>8.0639640425425476</v>
      </c>
      <c r="AU121">
        <v>15.96552953542683</v>
      </c>
      <c r="AV121">
        <v>0.36397118877805118</v>
      </c>
      <c r="AW121">
        <v>3.557123482731031</v>
      </c>
      <c r="AX121">
        <v>9.8386817461875271</v>
      </c>
      <c r="AY121">
        <v>11.474867716561411</v>
      </c>
      <c r="AZ121">
        <v>2.9495633849891698</v>
      </c>
      <c r="BA121">
        <v>3.2462256324822638</v>
      </c>
      <c r="BB121">
        <v>3.5426635619083102</v>
      </c>
      <c r="BC121">
        <v>1.076499217007594</v>
      </c>
      <c r="BD121">
        <v>3.178642021427931</v>
      </c>
      <c r="BE121">
        <v>0.095771184719091906</v>
      </c>
      <c r="BF121">
        <v>4.8669458099607086</v>
      </c>
      <c r="BG121">
        <v>0</v>
      </c>
      <c r="BH121">
        <v>18.934504088950359</v>
      </c>
      <c r="BI121">
        <v>126.9139391382248</v>
      </c>
      <c r="BJ121">
        <v>516.94006574641992</v>
      </c>
      <c r="BK121">
        <v>4162.6309620785614</v>
      </c>
      <c r="BL121">
        <v>38.191166279915791</v>
      </c>
      <c r="BM121">
        <v>228.16686970367721</v>
      </c>
      <c r="BN121">
        <v>344.24179291273589</v>
      </c>
      <c r="BO121">
        <v>866.28758032863789</v>
      </c>
      <c r="BP121">
        <v>2783.2522787584489</v>
      </c>
      <c r="BQ121">
        <v>0</v>
      </c>
      <c r="BR121">
        <v>0</v>
      </c>
      <c r="BS121">
        <v>18.934504088950359</v>
      </c>
      <c r="BT121">
        <v>38.225072366266573</v>
      </c>
      <c r="BU121">
        <v>508.12020661352182</v>
      </c>
      <c r="BV121">
        <v>86.758286753838064</v>
      </c>
      <c r="BW121">
        <v>4.4358976485608981</v>
      </c>
      <c r="BX121">
        <v>31.096022843908852</v>
      </c>
      <c r="BY121">
        <v>6.4236874610423813</v>
      </c>
      <c r="BZ121">
        <v>519.15596180429463</v>
      </c>
      <c r="CA121">
        <v>332.03116994540318</v>
      </c>
      <c r="CB121">
        <v>2207.9736453212872</v>
      </c>
      <c r="CC121">
        <v>28.300779452577562</v>
      </c>
      <c r="CD121">
        <v>226.19743575227841</v>
      </c>
      <c r="CE121">
        <v>214.5948100354174</v>
      </c>
      <c r="CF121">
        <v>285.63335964714622</v>
      </c>
      <c r="CG121">
        <v>109.58215890016869</v>
      </c>
      <c r="CH121">
        <v>122.1514409328104</v>
      </c>
      <c r="CI121">
        <v>273.22615807681649</v>
      </c>
      <c r="CJ121">
        <v>32.109054230627592</v>
      </c>
      <c r="CK121">
        <v>96.100830054359719</v>
      </c>
      <c r="CL121">
        <v>5.5015771238366851</v>
      </c>
      <c r="CM121">
        <v>244.14719506778121</v>
      </c>
    </row>
    <row r="122">
      <c r="A122" t="s">
        <v>399</v>
      </c>
      <c r="B122">
        <v>2014</v>
      </c>
      <c r="C122" t="s">
        <v>403</v>
      </c>
      <c r="D122">
        <v>155</v>
      </c>
      <c r="E122" t="s">
        <v>62</v>
      </c>
      <c r="F122" t="s">
        <v>181</v>
      </c>
      <c r="G122" t="s">
        <v>195</v>
      </c>
      <c r="H122">
        <v>0.076907042199631903</v>
      </c>
      <c r="I122">
        <v>0.20341291211326401</v>
      </c>
      <c r="J122">
        <v>0.59403798986081124</v>
      </c>
      <c r="K122">
        <v>1.886808055136928</v>
      </c>
      <c r="L122">
        <v>6.8511288212397448</v>
      </c>
      <c r="M122">
        <v>0.69507594703325537</v>
      </c>
      <c r="N122">
        <v>2.414535210446656</v>
      </c>
      <c r="O122">
        <v>4.228958249286654</v>
      </c>
      <c r="P122">
        <v>7.3475731873498464</v>
      </c>
      <c r="Q122">
        <v>8.1587890517768198</v>
      </c>
      <c r="R122">
        <v>0.11117365359926</v>
      </c>
      <c r="S122">
        <v>0.2105390634779804</v>
      </c>
      <c r="T122">
        <v>0.083462852977934099</v>
      </c>
      <c r="U122">
        <v>0.43215973561170762</v>
      </c>
      <c r="V122">
        <v>2.882079061509339</v>
      </c>
      <c r="W122" t="s">
        <v>147</v>
      </c>
      <c r="X122" t="s">
        <v>272</v>
      </c>
      <c r="Y122" t="s">
        <v>273</v>
      </c>
      <c r="Z122" t="s">
        <v>148</v>
      </c>
      <c r="AA122" t="s">
        <v>149</v>
      </c>
      <c r="AB122" t="s">
        <v>150</v>
      </c>
      <c r="AC122" t="s">
        <v>151</v>
      </c>
      <c r="AD122" t="s">
        <v>274</v>
      </c>
      <c r="AE122" t="s">
        <v>153</v>
      </c>
      <c r="AF122" t="s">
        <v>154</v>
      </c>
      <c r="AG122" t="s">
        <v>155</v>
      </c>
      <c r="AH122" t="s">
        <v>156</v>
      </c>
      <c r="AI122" t="s">
        <v>157</v>
      </c>
      <c r="AJ122" t="s">
        <v>275</v>
      </c>
      <c r="AK122" t="s">
        <v>159</v>
      </c>
      <c r="AL122" t="s">
        <v>276</v>
      </c>
      <c r="AM122" t="s">
        <v>277</v>
      </c>
      <c r="AN122" t="s">
        <v>278</v>
      </c>
      <c r="AO122">
        <v>3.5718121581319799</v>
      </c>
      <c r="AP122">
        <v>1.6533556090800761</v>
      </c>
      <c r="AQ122">
        <v>0.65479299158792981</v>
      </c>
      <c r="AR122">
        <v>0.75608864005760545</v>
      </c>
      <c r="AS122">
        <v>2.2522033272770181</v>
      </c>
      <c r="AT122">
        <v>1.986938756836796</v>
      </c>
      <c r="AU122">
        <v>2.1259396771940691</v>
      </c>
      <c r="AV122">
        <v>0.6807765876608971</v>
      </c>
      <c r="AW122">
        <v>2.169199588072658</v>
      </c>
      <c r="AX122">
        <v>2.5029714836825221</v>
      </c>
      <c r="AY122">
        <v>4.0712107028246667</v>
      </c>
      <c r="AZ122">
        <v>1.6136965699369969</v>
      </c>
      <c r="BA122">
        <v>1.9398535957230609</v>
      </c>
      <c r="BB122">
        <v>1.992037357954336</v>
      </c>
      <c r="BC122">
        <v>3.2982523739678782</v>
      </c>
      <c r="BD122">
        <v>1.973308426168491</v>
      </c>
      <c r="BE122">
        <v>0.65839917623179589</v>
      </c>
      <c r="BF122">
        <v>1.948330039036043</v>
      </c>
      <c r="BG122">
        <v>15.21303605828092</v>
      </c>
      <c r="BH122">
        <v>40.219306822484711</v>
      </c>
      <c r="BI122">
        <v>117.5056786595089</v>
      </c>
      <c r="BJ122">
        <v>372.95807391367663</v>
      </c>
      <c r="BK122">
        <v>1355.3266258686369</v>
      </c>
      <c r="BL122">
        <v>42.379938306949882</v>
      </c>
      <c r="BM122">
        <v>147.12538794408161</v>
      </c>
      <c r="BN122">
        <v>257.65580806706242</v>
      </c>
      <c r="BO122">
        <v>448.07637705124631</v>
      </c>
      <c r="BP122">
        <v>497.24283821305829</v>
      </c>
      <c r="BQ122">
        <v>15.21303605828092</v>
      </c>
      <c r="BR122">
        <v>28.791543751052121</v>
      </c>
      <c r="BS122">
        <v>11.42776307143259</v>
      </c>
      <c r="BT122">
        <v>59.113250406367868</v>
      </c>
      <c r="BU122">
        <v>394.1967784530566</v>
      </c>
      <c r="BV122">
        <v>146.23420482789041</v>
      </c>
      <c r="BW122">
        <v>27.221860610437989</v>
      </c>
      <c r="BX122">
        <v>20.67795842078344</v>
      </c>
      <c r="BY122">
        <v>37.841745602028382</v>
      </c>
      <c r="BZ122">
        <v>366.44095303369022</v>
      </c>
      <c r="CA122">
        <v>81.81157512135637</v>
      </c>
      <c r="CB122">
        <v>294.00958911957912</v>
      </c>
      <c r="CC122">
        <v>52.93415703740785</v>
      </c>
      <c r="CD122">
        <v>137.93937344008569</v>
      </c>
      <c r="CE122">
        <v>54.593156270457918</v>
      </c>
      <c r="CF122">
        <v>101.34091473672331</v>
      </c>
      <c r="CG122">
        <v>59.952044035881073</v>
      </c>
      <c r="CH122">
        <v>72.994282820407093</v>
      </c>
      <c r="CI122">
        <v>153.63488644859419</v>
      </c>
      <c r="CJ122">
        <v>98.377929745659671</v>
      </c>
      <c r="CK122">
        <v>59.659620815956004</v>
      </c>
      <c r="CL122">
        <v>37.821750424558317</v>
      </c>
      <c r="CM122">
        <v>97.736718811091592</v>
      </c>
    </row>
    <row r="123">
      <c r="A123" t="s">
        <v>399</v>
      </c>
      <c r="B123">
        <v>2014</v>
      </c>
      <c r="C123" t="s">
        <v>403</v>
      </c>
      <c r="D123">
        <v>156</v>
      </c>
      <c r="E123" t="s">
        <v>62</v>
      </c>
      <c r="F123" t="s">
        <v>182</v>
      </c>
      <c r="G123" t="s">
        <v>195</v>
      </c>
      <c r="H123">
        <v>0</v>
      </c>
      <c r="I123">
        <v>0</v>
      </c>
      <c r="J123">
        <v>0.18001998694995969</v>
      </c>
      <c r="K123">
        <v>0.1549334067693402</v>
      </c>
      <c r="L123">
        <v>0.46066864139502373</v>
      </c>
      <c r="M123">
        <v>0.51058365233741809</v>
      </c>
      <c r="N123">
        <v>0.38592555356289532</v>
      </c>
      <c r="O123">
        <v>0.26369540208414038</v>
      </c>
      <c r="P123">
        <v>0.54139418516761517</v>
      </c>
      <c r="Q123">
        <v>0.82036180054297614</v>
      </c>
      <c r="R123">
        <v>0</v>
      </c>
      <c r="S123">
        <v>0</v>
      </c>
      <c r="T123">
        <v>0</v>
      </c>
      <c r="U123">
        <v>0</v>
      </c>
      <c r="V123">
        <v>0.026615234052605099</v>
      </c>
      <c r="W123" t="s">
        <v>147</v>
      </c>
      <c r="X123" t="s">
        <v>272</v>
      </c>
      <c r="Y123" t="s">
        <v>273</v>
      </c>
      <c r="Z123" t="s">
        <v>148</v>
      </c>
      <c r="AA123" t="s">
        <v>149</v>
      </c>
      <c r="AB123" t="s">
        <v>150</v>
      </c>
      <c r="AC123" t="s">
        <v>151</v>
      </c>
      <c r="AD123" t="s">
        <v>274</v>
      </c>
      <c r="AE123" t="s">
        <v>153</v>
      </c>
      <c r="AF123" t="s">
        <v>154</v>
      </c>
      <c r="AG123" t="s">
        <v>155</v>
      </c>
      <c r="AH123" t="s">
        <v>156</v>
      </c>
      <c r="AI123" t="s">
        <v>157</v>
      </c>
      <c r="AJ123" t="s">
        <v>275</v>
      </c>
      <c r="AK123" t="s">
        <v>159</v>
      </c>
      <c r="AL123" t="s">
        <v>276</v>
      </c>
      <c r="AM123" t="s">
        <v>277</v>
      </c>
      <c r="AN123" t="s">
        <v>278</v>
      </c>
      <c r="AO123">
        <v>0</v>
      </c>
      <c r="AP123">
        <v>0</v>
      </c>
      <c r="AQ123">
        <v>0</v>
      </c>
      <c r="AR123">
        <v>0.1258070588335421</v>
      </c>
      <c r="AS123">
        <v>0</v>
      </c>
      <c r="AT123">
        <v>0</v>
      </c>
      <c r="AU123">
        <v>0.47499689663219058</v>
      </c>
      <c r="AV123">
        <v>0</v>
      </c>
      <c r="AW123">
        <v>0</v>
      </c>
      <c r="AX123">
        <v>0.27670418849664491</v>
      </c>
      <c r="AY123">
        <v>0.27723714027361829</v>
      </c>
      <c r="AZ123">
        <v>0</v>
      </c>
      <c r="BA123">
        <v>0</v>
      </c>
      <c r="BB123">
        <v>0.80788959387334391</v>
      </c>
      <c r="BC123">
        <v>0</v>
      </c>
      <c r="BD123">
        <v>0</v>
      </c>
      <c r="BE123">
        <v>0.12361538573825161</v>
      </c>
      <c r="BF123">
        <v>0.060483544561438098</v>
      </c>
      <c r="BG123">
        <v>0</v>
      </c>
      <c r="BH123">
        <v>0</v>
      </c>
      <c r="BI123">
        <v>35.609457812264488</v>
      </c>
      <c r="BJ123">
        <v>30.62508919031718</v>
      </c>
      <c r="BK123">
        <v>91.131912955685237</v>
      </c>
      <c r="BL123">
        <v>31.131135783010549</v>
      </c>
      <c r="BM123">
        <v>23.51568390463521</v>
      </c>
      <c r="BN123">
        <v>16.06604934418986</v>
      </c>
      <c r="BO123">
        <v>33.015791590095553</v>
      </c>
      <c r="BP123">
        <v>49.99749686808336</v>
      </c>
      <c r="BQ123">
        <v>0</v>
      </c>
      <c r="BR123">
        <v>0</v>
      </c>
      <c r="BS123">
        <v>0</v>
      </c>
      <c r="BT123">
        <v>0</v>
      </c>
      <c r="BU123">
        <v>3.6403024682523979</v>
      </c>
      <c r="BV123">
        <v>0</v>
      </c>
      <c r="BW123">
        <v>0</v>
      </c>
      <c r="BX123">
        <v>0</v>
      </c>
      <c r="BY123">
        <v>6.2965616239857827</v>
      </c>
      <c r="BZ123">
        <v>0</v>
      </c>
      <c r="CA123">
        <v>0</v>
      </c>
      <c r="CB123">
        <v>65.690312810863958</v>
      </c>
      <c r="CC123">
        <v>0</v>
      </c>
      <c r="CD123">
        <v>0</v>
      </c>
      <c r="CE123">
        <v>6.0352884968000122</v>
      </c>
      <c r="CF123">
        <v>6.9010099071582562</v>
      </c>
      <c r="CG123">
        <v>0</v>
      </c>
      <c r="CH123">
        <v>0</v>
      </c>
      <c r="CI123">
        <v>62.308081483568877</v>
      </c>
      <c r="CJ123">
        <v>0</v>
      </c>
      <c r="CK123">
        <v>0</v>
      </c>
      <c r="CL123">
        <v>7.1010876635447886</v>
      </c>
      <c r="CM123">
        <v>3.034117972345264</v>
      </c>
    </row>
    <row r="124">
      <c r="A124" t="s">
        <v>399</v>
      </c>
      <c r="B124">
        <v>2014</v>
      </c>
      <c r="C124" t="s">
        <v>403</v>
      </c>
      <c r="D124">
        <v>157</v>
      </c>
      <c r="E124" t="s">
        <v>62</v>
      </c>
      <c r="F124" t="s">
        <v>183</v>
      </c>
      <c r="G124" t="s">
        <v>195</v>
      </c>
      <c r="H124">
        <v>0.034861646899874102</v>
      </c>
      <c r="I124">
        <v>0</v>
      </c>
      <c r="J124">
        <v>0.041781837742286103</v>
      </c>
      <c r="K124">
        <v>0.080385395188582703</v>
      </c>
      <c r="L124">
        <v>0.1968071350605691</v>
      </c>
      <c r="M124">
        <v>0.13555143308066159</v>
      </c>
      <c r="N124">
        <v>0</v>
      </c>
      <c r="O124">
        <v>0.3524249311723277</v>
      </c>
      <c r="P124">
        <v>0.26764464806561039</v>
      </c>
      <c r="Q124">
        <v>0.27941478438077372</v>
      </c>
      <c r="R124">
        <v>0.050394561349608999</v>
      </c>
      <c r="S124">
        <v>0</v>
      </c>
      <c r="T124">
        <v>0</v>
      </c>
      <c r="U124">
        <v>0</v>
      </c>
      <c r="V124">
        <v>0</v>
      </c>
      <c r="W124" t="s">
        <v>147</v>
      </c>
      <c r="X124" t="s">
        <v>272</v>
      </c>
      <c r="Y124" t="s">
        <v>273</v>
      </c>
      <c r="Z124" t="s">
        <v>148</v>
      </c>
      <c r="AA124" t="s">
        <v>149</v>
      </c>
      <c r="AB124" t="s">
        <v>150</v>
      </c>
      <c r="AC124" t="s">
        <v>151</v>
      </c>
      <c r="AD124" t="s">
        <v>274</v>
      </c>
      <c r="AE124" t="s">
        <v>153</v>
      </c>
      <c r="AF124" t="s">
        <v>154</v>
      </c>
      <c r="AG124" t="s">
        <v>155</v>
      </c>
      <c r="AH124" t="s">
        <v>156</v>
      </c>
      <c r="AI124" t="s">
        <v>157</v>
      </c>
      <c r="AJ124" t="s">
        <v>275</v>
      </c>
      <c r="AK124" t="s">
        <v>159</v>
      </c>
      <c r="AL124" t="s">
        <v>276</v>
      </c>
      <c r="AM124" t="s">
        <v>277</v>
      </c>
      <c r="AN124" t="s">
        <v>278</v>
      </c>
      <c r="AO124">
        <v>0</v>
      </c>
      <c r="AP124">
        <v>0</v>
      </c>
      <c r="AQ124">
        <v>0</v>
      </c>
      <c r="AR124">
        <v>0</v>
      </c>
      <c r="AS124">
        <v>0</v>
      </c>
      <c r="AT124">
        <v>0</v>
      </c>
      <c r="AU124">
        <v>0</v>
      </c>
      <c r="AV124">
        <v>0</v>
      </c>
      <c r="AW124">
        <v>0</v>
      </c>
      <c r="AX124">
        <v>0</v>
      </c>
      <c r="AY124">
        <v>0</v>
      </c>
      <c r="AZ124">
        <v>0</v>
      </c>
      <c r="BA124">
        <v>0</v>
      </c>
      <c r="BB124">
        <v>0.71882954652163011</v>
      </c>
      <c r="BC124">
        <v>0.23543438701000949</v>
      </c>
      <c r="BD124">
        <v>0</v>
      </c>
      <c r="BE124">
        <v>0</v>
      </c>
      <c r="BF124">
        <v>0.14994643315568659</v>
      </c>
      <c r="BG124">
        <v>6.8960068697243457</v>
      </c>
      <c r="BH124">
        <v>0</v>
      </c>
      <c r="BI124">
        <v>8.2647966684743217</v>
      </c>
      <c r="BJ124">
        <v>15.88947115139797</v>
      </c>
      <c r="BK124">
        <v>38.933430864936909</v>
      </c>
      <c r="BL124">
        <v>8.2647966684743217</v>
      </c>
      <c r="BM124">
        <v>0</v>
      </c>
      <c r="BN124">
        <v>21.472032843904749</v>
      </c>
      <c r="BO124">
        <v>16.321748852922919</v>
      </c>
      <c r="BP124">
        <v>17.029120319507211</v>
      </c>
      <c r="BQ124">
        <v>6.8960068697243457</v>
      </c>
      <c r="BR124">
        <v>0</v>
      </c>
      <c r="BS124">
        <v>0</v>
      </c>
      <c r="BT124">
        <v>0</v>
      </c>
      <c r="BU124">
        <v>0</v>
      </c>
      <c r="BV124">
        <v>0</v>
      </c>
      <c r="BW124">
        <v>0</v>
      </c>
      <c r="BX124">
        <v>0</v>
      </c>
      <c r="BY124">
        <v>0</v>
      </c>
      <c r="BZ124">
        <v>0</v>
      </c>
      <c r="CA124">
        <v>0</v>
      </c>
      <c r="CB124">
        <v>0</v>
      </c>
      <c r="CC124">
        <v>0</v>
      </c>
      <c r="CD124">
        <v>0</v>
      </c>
      <c r="CE124">
        <v>0</v>
      </c>
      <c r="CF124">
        <v>0</v>
      </c>
      <c r="CG124">
        <v>0</v>
      </c>
      <c r="CH124">
        <v>0</v>
      </c>
      <c r="CI124">
        <v>55.439369806375218</v>
      </c>
      <c r="CJ124">
        <v>7.0223697154864047</v>
      </c>
      <c r="CK124">
        <v>0</v>
      </c>
      <c r="CL124">
        <v>0</v>
      </c>
      <c r="CM124">
        <v>7.5219660326719273</v>
      </c>
    </row>
    <row r="125">
      <c r="A125" t="s">
        <v>399</v>
      </c>
      <c r="B125">
        <v>2014</v>
      </c>
      <c r="C125" t="s">
        <v>403</v>
      </c>
      <c r="D125">
        <v>158</v>
      </c>
      <c r="E125" t="s">
        <v>62</v>
      </c>
      <c r="F125" t="s">
        <v>184</v>
      </c>
      <c r="G125" t="s">
        <v>195</v>
      </c>
      <c r="H125">
        <v>5.4649749121445694</v>
      </c>
      <c r="I125">
        <v>6.5854727672639823</v>
      </c>
      <c r="J125">
        <v>10.991299816140121</v>
      </c>
      <c r="K125">
        <v>19.27510896036684</v>
      </c>
      <c r="L125">
        <v>16.122048624639181</v>
      </c>
      <c r="M125">
        <v>14.37317256676322</v>
      </c>
      <c r="N125">
        <v>19.69955175568807</v>
      </c>
      <c r="O125">
        <v>23.900192171220251</v>
      </c>
      <c r="P125">
        <v>19.820701341984972</v>
      </c>
      <c r="Q125">
        <v>10.127803315365149</v>
      </c>
      <c r="R125">
        <v>4.5397299955279271</v>
      </c>
      <c r="S125">
        <v>5.3025242184587524</v>
      </c>
      <c r="T125">
        <v>6.6977667758267074</v>
      </c>
      <c r="U125">
        <v>12.44838800036443</v>
      </c>
      <c r="V125">
        <v>16.31638729894247</v>
      </c>
      <c r="W125" t="s">
        <v>147</v>
      </c>
      <c r="X125" t="s">
        <v>272</v>
      </c>
      <c r="Y125" t="s">
        <v>273</v>
      </c>
      <c r="Z125" t="s">
        <v>148</v>
      </c>
      <c r="AA125" t="s">
        <v>149</v>
      </c>
      <c r="AB125" t="s">
        <v>150</v>
      </c>
      <c r="AC125" t="s">
        <v>151</v>
      </c>
      <c r="AD125" t="s">
        <v>274</v>
      </c>
      <c r="AE125" t="s">
        <v>153</v>
      </c>
      <c r="AF125" t="s">
        <v>154</v>
      </c>
      <c r="AG125" t="s">
        <v>155</v>
      </c>
      <c r="AH125" t="s">
        <v>156</v>
      </c>
      <c r="AI125" t="s">
        <v>157</v>
      </c>
      <c r="AJ125" t="s">
        <v>275</v>
      </c>
      <c r="AK125" t="s">
        <v>159</v>
      </c>
      <c r="AL125" t="s">
        <v>276</v>
      </c>
      <c r="AM125" t="s">
        <v>277</v>
      </c>
      <c r="AN125" t="s">
        <v>278</v>
      </c>
      <c r="AO125">
        <v>1.71808034666202</v>
      </c>
      <c r="AP125">
        <v>9.7372175320733021</v>
      </c>
      <c r="AQ125">
        <v>11.875638480524019</v>
      </c>
      <c r="AR125">
        <v>3.342718810744548</v>
      </c>
      <c r="AS125">
        <v>13.073642121775791</v>
      </c>
      <c r="AT125">
        <v>9.7980617816101763</v>
      </c>
      <c r="AU125">
        <v>16.498424805532942</v>
      </c>
      <c r="AV125">
        <v>3.25847635426911</v>
      </c>
      <c r="AW125">
        <v>12.325320324001041</v>
      </c>
      <c r="AX125">
        <v>27.892695273975221</v>
      </c>
      <c r="AY125">
        <v>31.45668796389544</v>
      </c>
      <c r="AZ125">
        <v>6.6228810034249106</v>
      </c>
      <c r="BA125">
        <v>4.5057260281774898</v>
      </c>
      <c r="BB125">
        <v>20.11186792596186</v>
      </c>
      <c r="BC125">
        <v>9.3014462843696357</v>
      </c>
      <c r="BD125">
        <v>7.7893193008260697</v>
      </c>
      <c r="BE125">
        <v>4.3761269338643256</v>
      </c>
      <c r="BF125">
        <v>16.184832243447321</v>
      </c>
      <c r="BG125">
        <v>1081.030527480797</v>
      </c>
      <c r="BH125">
        <v>1302.0960520452461</v>
      </c>
      <c r="BI125">
        <v>2174.1709558816269</v>
      </c>
      <c r="BJ125">
        <v>3810.0364754977518</v>
      </c>
      <c r="BK125">
        <v>3189.3491327708471</v>
      </c>
      <c r="BL125">
        <v>876.35627337486665</v>
      </c>
      <c r="BM125">
        <v>1200.3569804409581</v>
      </c>
      <c r="BN125">
        <v>1456.1560942041881</v>
      </c>
      <c r="BO125">
        <v>1208.7239992684861</v>
      </c>
      <c r="BP125">
        <v>617.24572524632867</v>
      </c>
      <c r="BQ125">
        <v>621.21801236984356</v>
      </c>
      <c r="BR125">
        <v>725.12841799895068</v>
      </c>
      <c r="BS125">
        <v>917.06057354756797</v>
      </c>
      <c r="BT125">
        <v>1702.760846008885</v>
      </c>
      <c r="BU125">
        <v>2231.6762212161989</v>
      </c>
      <c r="BV125">
        <v>70.340236888589288</v>
      </c>
      <c r="BW125">
        <v>160.3195204563973</v>
      </c>
      <c r="BX125">
        <v>375.0253314792169</v>
      </c>
      <c r="BY125">
        <v>167.3009064726493</v>
      </c>
      <c r="BZ125">
        <v>2127.1249450275159</v>
      </c>
      <c r="CA125">
        <v>403.4320960984374</v>
      </c>
      <c r="CB125">
        <v>2281.6710888980738</v>
      </c>
      <c r="CC125">
        <v>253.3646164774955</v>
      </c>
      <c r="CD125">
        <v>783.76695823165096</v>
      </c>
      <c r="CE125">
        <v>608.37699583218227</v>
      </c>
      <c r="CF125">
        <v>783.02248779142292</v>
      </c>
      <c r="CG125">
        <v>246.05323017897501</v>
      </c>
      <c r="CH125">
        <v>169.54487737486491</v>
      </c>
      <c r="CI125">
        <v>1551.11777032502</v>
      </c>
      <c r="CJ125">
        <v>277.4369348807312</v>
      </c>
      <c r="CK125">
        <v>235.49680817204981</v>
      </c>
      <c r="CL125">
        <v>251.3866764932491</v>
      </c>
      <c r="CM125">
        <v>811.90166259774878</v>
      </c>
    </row>
    <row r="126">
      <c r="A126" t="s">
        <v>399</v>
      </c>
      <c r="B126">
        <v>2014</v>
      </c>
      <c r="C126" t="s">
        <v>403</v>
      </c>
      <c r="D126">
        <v>159</v>
      </c>
      <c r="E126" t="s">
        <v>62</v>
      </c>
      <c r="F126" t="s">
        <v>185</v>
      </c>
      <c r="G126" t="s">
        <v>195</v>
      </c>
      <c r="H126">
        <v>2.032384286470954</v>
      </c>
      <c r="I126">
        <v>4.7622564344987994</v>
      </c>
      <c r="J126">
        <v>16.90418831466723</v>
      </c>
      <c r="K126">
        <v>37.639161113171653</v>
      </c>
      <c r="L126">
        <v>43.419860916347353</v>
      </c>
      <c r="M126">
        <v>6.2778314452208406</v>
      </c>
      <c r="N126">
        <v>30.418300825889631</v>
      </c>
      <c r="O126">
        <v>40.192729893400781</v>
      </c>
      <c r="P126">
        <v>45.311147605890262</v>
      </c>
      <c r="Q126">
        <v>26.189075911466549</v>
      </c>
      <c r="R126">
        <v>1.980413283669582</v>
      </c>
      <c r="S126">
        <v>2.4050626971995208</v>
      </c>
      <c r="T126">
        <v>10.304154275100601</v>
      </c>
      <c r="U126">
        <v>20.774964457283652</v>
      </c>
      <c r="V126">
        <v>49.863741443036517</v>
      </c>
      <c r="W126" t="s">
        <v>147</v>
      </c>
      <c r="X126" t="s">
        <v>272</v>
      </c>
      <c r="Y126" t="s">
        <v>273</v>
      </c>
      <c r="Z126" t="s">
        <v>148</v>
      </c>
      <c r="AA126" t="s">
        <v>149</v>
      </c>
      <c r="AB126" t="s">
        <v>150</v>
      </c>
      <c r="AC126" t="s">
        <v>151</v>
      </c>
      <c r="AD126" t="s">
        <v>274</v>
      </c>
      <c r="AE126" t="s">
        <v>153</v>
      </c>
      <c r="AF126" t="s">
        <v>154</v>
      </c>
      <c r="AG126" t="s">
        <v>155</v>
      </c>
      <c r="AH126" t="s">
        <v>156</v>
      </c>
      <c r="AI126" t="s">
        <v>157</v>
      </c>
      <c r="AJ126" t="s">
        <v>275</v>
      </c>
      <c r="AK126" t="s">
        <v>159</v>
      </c>
      <c r="AL126" t="s">
        <v>276</v>
      </c>
      <c r="AM126" t="s">
        <v>277</v>
      </c>
      <c r="AN126" t="s">
        <v>278</v>
      </c>
      <c r="AO126">
        <v>35.364631254391938</v>
      </c>
      <c r="AP126">
        <v>5.3910478560216983</v>
      </c>
      <c r="AQ126">
        <v>3.2338138295045469</v>
      </c>
      <c r="AR126">
        <v>8.3496266699421504</v>
      </c>
      <c r="AS126">
        <v>30.480870450888599</v>
      </c>
      <c r="AT126">
        <v>11.877717062246401</v>
      </c>
      <c r="AU126">
        <v>47.406255466521998</v>
      </c>
      <c r="AV126">
        <v>7.9488643499339844</v>
      </c>
      <c r="AW126">
        <v>11.85274051362912</v>
      </c>
      <c r="AX126">
        <v>54.534304736401893</v>
      </c>
      <c r="AY126">
        <v>7.5585917889170657</v>
      </c>
      <c r="AZ126">
        <v>50.301233791777747</v>
      </c>
      <c r="BA126">
        <v>16.909942279741362</v>
      </c>
      <c r="BB126">
        <v>1.203707223100321</v>
      </c>
      <c r="BC126">
        <v>5.6579256691359134</v>
      </c>
      <c r="BD126">
        <v>5.256800997661375</v>
      </c>
      <c r="BE126">
        <v>5.6196689757064728</v>
      </c>
      <c r="BF126">
        <v>13.11613330501107</v>
      </c>
      <c r="BG126">
        <v>402.02736381550972</v>
      </c>
      <c r="BH126">
        <v>941.60518482626799</v>
      </c>
      <c r="BI126">
        <v>3343.789713800174</v>
      </c>
      <c r="BJ126">
        <v>7439.9878643067996</v>
      </c>
      <c r="BK126">
        <v>8589.5470844160445</v>
      </c>
      <c r="BL126">
        <v>382.76984045480162</v>
      </c>
      <c r="BM126">
        <v>1853.484799163861</v>
      </c>
      <c r="BN126">
        <v>2448.8040998872948</v>
      </c>
      <c r="BO126">
        <v>2763.2055294442698</v>
      </c>
      <c r="BP126">
        <v>1596.110691642268</v>
      </c>
      <c r="BQ126">
        <v>271.00034692899931</v>
      </c>
      <c r="BR126">
        <v>328.89605722828531</v>
      </c>
      <c r="BS126">
        <v>1410.8484134668929</v>
      </c>
      <c r="BT126">
        <v>2841.7170202321158</v>
      </c>
      <c r="BU126">
        <v>6820.1204127159826</v>
      </c>
      <c r="BV126">
        <v>1447.8697371426761</v>
      </c>
      <c r="BW126">
        <v>88.761517773225492</v>
      </c>
      <c r="BX126">
        <v>102.121844256285</v>
      </c>
      <c r="BY126">
        <v>417.89339447262341</v>
      </c>
      <c r="BZ126">
        <v>4959.3387426632808</v>
      </c>
      <c r="CA126">
        <v>489.06124477393968</v>
      </c>
      <c r="CB126">
        <v>6556.1096774890284</v>
      </c>
      <c r="CC126">
        <v>618.06830815698845</v>
      </c>
      <c r="CD126">
        <v>753.71561426977223</v>
      </c>
      <c r="CE126">
        <v>1189.4661365438039</v>
      </c>
      <c r="CF126">
        <v>188.14909419423631</v>
      </c>
      <c r="CG126">
        <v>1868.7910971153319</v>
      </c>
      <c r="CH126">
        <v>636.3001372709864</v>
      </c>
      <c r="CI126">
        <v>92.835318474288229</v>
      </c>
      <c r="CJ126">
        <v>168.76058920706421</v>
      </c>
      <c r="CK126">
        <v>158.930428749225</v>
      </c>
      <c r="CL126">
        <v>322.82196749434382</v>
      </c>
      <c r="CM126">
        <v>657.96236111768235</v>
      </c>
    </row>
    <row r="127">
      <c r="A127" t="s">
        <v>399</v>
      </c>
      <c r="B127">
        <v>2014</v>
      </c>
      <c r="C127" t="s">
        <v>403</v>
      </c>
      <c r="D127">
        <v>160</v>
      </c>
      <c r="E127" t="s">
        <v>62</v>
      </c>
      <c r="F127" t="s">
        <v>186</v>
      </c>
      <c r="G127" t="s">
        <v>195</v>
      </c>
      <c r="H127">
        <v>35.300742284979307</v>
      </c>
      <c r="I127">
        <v>37.420531954509059</v>
      </c>
      <c r="J127">
        <v>34.634225539777987</v>
      </c>
      <c r="K127">
        <v>24.012684028754961</v>
      </c>
      <c r="L127">
        <v>6.854707887464782</v>
      </c>
      <c r="M127">
        <v>53.203750301056949</v>
      </c>
      <c r="N127">
        <v>35.755526350403983</v>
      </c>
      <c r="O127">
        <v>20.11842692376165</v>
      </c>
      <c r="P127">
        <v>7.4535960501478762</v>
      </c>
      <c r="Q127">
        <v>1.3975456423207751</v>
      </c>
      <c r="R127">
        <v>35.056091275363052</v>
      </c>
      <c r="S127">
        <v>35.2057086583103</v>
      </c>
      <c r="T127">
        <v>34.098900384857913</v>
      </c>
      <c r="U127">
        <v>27.673365425746091</v>
      </c>
      <c r="V127">
        <v>15.21809356170545</v>
      </c>
      <c r="W127" t="s">
        <v>147</v>
      </c>
      <c r="X127" t="s">
        <v>272</v>
      </c>
      <c r="Y127" t="s">
        <v>273</v>
      </c>
      <c r="Z127" t="s">
        <v>148</v>
      </c>
      <c r="AA127" t="s">
        <v>149</v>
      </c>
      <c r="AB127" t="s">
        <v>150</v>
      </c>
      <c r="AC127" t="s">
        <v>151</v>
      </c>
      <c r="AD127" t="s">
        <v>274</v>
      </c>
      <c r="AE127" t="s">
        <v>153</v>
      </c>
      <c r="AF127" t="s">
        <v>154</v>
      </c>
      <c r="AG127" t="s">
        <v>155</v>
      </c>
      <c r="AH127" t="s">
        <v>156</v>
      </c>
      <c r="AI127" t="s">
        <v>157</v>
      </c>
      <c r="AJ127" t="s">
        <v>275</v>
      </c>
      <c r="AK127" t="s">
        <v>159</v>
      </c>
      <c r="AL127" t="s">
        <v>276</v>
      </c>
      <c r="AM127" t="s">
        <v>277</v>
      </c>
      <c r="AN127" t="s">
        <v>278</v>
      </c>
      <c r="AO127">
        <v>44.990070119504331</v>
      </c>
      <c r="AP127">
        <v>35.151134449984831</v>
      </c>
      <c r="AQ127">
        <v>55.421042186266277</v>
      </c>
      <c r="AR127">
        <v>43.762526209969707</v>
      </c>
      <c r="AS127">
        <v>13.99393277150191</v>
      </c>
      <c r="AT127">
        <v>20.4421035574989</v>
      </c>
      <c r="AU127">
        <v>10.39052200896948</v>
      </c>
      <c r="AV127">
        <v>40.11451909390081</v>
      </c>
      <c r="AW127">
        <v>22.341853633040969</v>
      </c>
      <c r="AX127">
        <v>0.94698957145551277</v>
      </c>
      <c r="AY127">
        <v>6.5622449135862677</v>
      </c>
      <c r="AZ127">
        <v>26.578667642112048</v>
      </c>
      <c r="BA127">
        <v>33.102498218212851</v>
      </c>
      <c r="BB127">
        <v>28.709831554356612</v>
      </c>
      <c r="BC127">
        <v>37.525492724188908</v>
      </c>
      <c r="BD127">
        <v>48.639857548272794</v>
      </c>
      <c r="BE127">
        <v>67.160604198516097</v>
      </c>
      <c r="BF127">
        <v>15.93835951584688</v>
      </c>
      <c r="BG127">
        <v>6982.8646363940243</v>
      </c>
      <c r="BH127">
        <v>7398.8806339932198</v>
      </c>
      <c r="BI127">
        <v>6850.9392435518857</v>
      </c>
      <c r="BJ127">
        <v>4746.4946741560479</v>
      </c>
      <c r="BK127">
        <v>1356.034655724317</v>
      </c>
      <c r="BL127">
        <v>3243.9212795106</v>
      </c>
      <c r="BM127">
        <v>2178.6990981485369</v>
      </c>
      <c r="BN127">
        <v>1225.746209945283</v>
      </c>
      <c r="BO127">
        <v>454.54195950082737</v>
      </c>
      <c r="BP127">
        <v>85.174350912839756</v>
      </c>
      <c r="BQ127">
        <v>4797.0860304444914</v>
      </c>
      <c r="BR127">
        <v>4814.4353089541846</v>
      </c>
      <c r="BS127">
        <v>4668.8333874419541</v>
      </c>
      <c r="BT127">
        <v>3785.3192817316572</v>
      </c>
      <c r="BU127">
        <v>2081.4569372291498</v>
      </c>
      <c r="BV127">
        <v>1841.946563202679</v>
      </c>
      <c r="BW127">
        <v>578.74983278924344</v>
      </c>
      <c r="BX127">
        <v>1750.162296613719</v>
      </c>
      <c r="BY127">
        <v>2190.2860273282249</v>
      </c>
      <c r="BZ127">
        <v>2276.859286802669</v>
      </c>
      <c r="CA127">
        <v>841.69715099590076</v>
      </c>
      <c r="CB127">
        <v>1436.9707378654789</v>
      </c>
      <c r="CC127">
        <v>3119.126438370331</v>
      </c>
      <c r="CD127">
        <v>1420.7181803726889</v>
      </c>
      <c r="CE127">
        <v>20.655109336244571</v>
      </c>
      <c r="CF127">
        <v>163.3479450738914</v>
      </c>
      <c r="CG127">
        <v>987.45048020840841</v>
      </c>
      <c r="CH127">
        <v>1245.6059170288061</v>
      </c>
      <c r="CI127">
        <v>2214.2314215138099</v>
      </c>
      <c r="CJ127">
        <v>1119.283750397286</v>
      </c>
      <c r="CK127">
        <v>1470.5432862851901</v>
      </c>
      <c r="CL127">
        <v>3858.041902325439</v>
      </c>
      <c r="CM127">
        <v>799.53751730950728</v>
      </c>
    </row>
    <row r="128">
      <c r="A128" t="s">
        <v>399</v>
      </c>
      <c r="B128">
        <v>2014</v>
      </c>
      <c r="C128" t="s">
        <v>403</v>
      </c>
      <c r="D128">
        <v>161</v>
      </c>
      <c r="E128" t="s">
        <v>62</v>
      </c>
      <c r="F128" t="s">
        <v>187</v>
      </c>
      <c r="G128" t="s">
        <v>195</v>
      </c>
      <c r="H128">
        <v>0.64133878864093907</v>
      </c>
      <c r="I128">
        <v>0.35059255079480711</v>
      </c>
      <c r="J128">
        <v>0.19640858885306031</v>
      </c>
      <c r="K128">
        <v>0.17585321793560391</v>
      </c>
      <c r="L128">
        <v>0.37879871454794711</v>
      </c>
      <c r="M128">
        <v>0.17244913911457591</v>
      </c>
      <c r="N128">
        <v>0.20860312058365299</v>
      </c>
      <c r="O128">
        <v>0.15628828864565419</v>
      </c>
      <c r="P128">
        <v>0.6641842690308023</v>
      </c>
      <c r="Q128">
        <v>0.25905061820559178</v>
      </c>
      <c r="R128">
        <v>0.80175740426985231</v>
      </c>
      <c r="S128">
        <v>0.38924319452084088</v>
      </c>
      <c r="T128">
        <v>0.36319863339033182</v>
      </c>
      <c r="U128">
        <v>0.045668421443501202</v>
      </c>
      <c r="V128">
        <v>0.26886015632785359</v>
      </c>
      <c r="W128" t="s">
        <v>147</v>
      </c>
      <c r="X128" t="s">
        <v>272</v>
      </c>
      <c r="Y128" t="s">
        <v>273</v>
      </c>
      <c r="Z128" t="s">
        <v>148</v>
      </c>
      <c r="AA128" t="s">
        <v>149</v>
      </c>
      <c r="AB128" t="s">
        <v>150</v>
      </c>
      <c r="AC128" t="s">
        <v>151</v>
      </c>
      <c r="AD128" t="s">
        <v>274</v>
      </c>
      <c r="AE128" t="s">
        <v>153</v>
      </c>
      <c r="AF128" t="s">
        <v>154</v>
      </c>
      <c r="AG128" t="s">
        <v>155</v>
      </c>
      <c r="AH128" t="s">
        <v>156</v>
      </c>
      <c r="AI128" t="s">
        <v>157</v>
      </c>
      <c r="AJ128" t="s">
        <v>275</v>
      </c>
      <c r="AK128" t="s">
        <v>159</v>
      </c>
      <c r="AL128" t="s">
        <v>276</v>
      </c>
      <c r="AM128" t="s">
        <v>277</v>
      </c>
      <c r="AN128" t="s">
        <v>278</v>
      </c>
      <c r="AO128">
        <v>0</v>
      </c>
      <c r="AP128">
        <v>0</v>
      </c>
      <c r="AQ128">
        <v>0.13139802870369829</v>
      </c>
      <c r="AR128">
        <v>0</v>
      </c>
      <c r="AS128">
        <v>0</v>
      </c>
      <c r="AT128">
        <v>2.25900055442537</v>
      </c>
      <c r="AU128">
        <v>0.069119155178751807</v>
      </c>
      <c r="AV128">
        <v>1.523686359545841</v>
      </c>
      <c r="AW128">
        <v>0</v>
      </c>
      <c r="AX128">
        <v>0</v>
      </c>
      <c r="AY128">
        <v>0</v>
      </c>
      <c r="AZ128">
        <v>0</v>
      </c>
      <c r="BA128">
        <v>1.8734924037017371</v>
      </c>
      <c r="BB128">
        <v>0.076803912974527405</v>
      </c>
      <c r="BC128">
        <v>0.54164589758738013</v>
      </c>
      <c r="BD128">
        <v>0.048659402999028503</v>
      </c>
      <c r="BE128">
        <v>0.44366687989203912</v>
      </c>
      <c r="BF128">
        <v>0</v>
      </c>
      <c r="BG128">
        <v>126.8636764347636</v>
      </c>
      <c r="BH128">
        <v>69.320030983295908</v>
      </c>
      <c r="BI128">
        <v>38.851260225197002</v>
      </c>
      <c r="BJ128">
        <v>34.760227609917223</v>
      </c>
      <c r="BK128">
        <v>74.935969979140566</v>
      </c>
      <c r="BL128">
        <v>10.514511267374759</v>
      </c>
      <c r="BM128">
        <v>12.71085835047259</v>
      </c>
      <c r="BN128">
        <v>9.5221051920308959</v>
      </c>
      <c r="BO128">
        <v>40.503887933247483</v>
      </c>
      <c r="BP128">
        <v>15.78801263520147</v>
      </c>
      <c r="BQ128">
        <v>109.7127233500596</v>
      </c>
      <c r="BR128">
        <v>53.229611074137679</v>
      </c>
      <c r="BS128">
        <v>49.729284132548642</v>
      </c>
      <c r="BT128">
        <v>6.24678471869208</v>
      </c>
      <c r="BU128">
        <v>36.773386578549157</v>
      </c>
      <c r="BV128">
        <v>0</v>
      </c>
      <c r="BW128">
        <v>0</v>
      </c>
      <c r="BX128">
        <v>4.1494686244562864</v>
      </c>
      <c r="BY128">
        <v>0</v>
      </c>
      <c r="BZ128">
        <v>0</v>
      </c>
      <c r="CA128">
        <v>93.013633621892822</v>
      </c>
      <c r="CB128">
        <v>9.5589233468839137</v>
      </c>
      <c r="CC128">
        <v>118.47506875799191</v>
      </c>
      <c r="CD128">
        <v>0</v>
      </c>
      <c r="CE128">
        <v>0</v>
      </c>
      <c r="CF128">
        <v>0</v>
      </c>
      <c r="CG128">
        <v>0</v>
      </c>
      <c r="CH128">
        <v>70.497193540379058</v>
      </c>
      <c r="CI128">
        <v>5.9234634338216647</v>
      </c>
      <c r="CJ128">
        <v>16.155829214418699</v>
      </c>
      <c r="CK128">
        <v>1.471134209713731</v>
      </c>
      <c r="CL128">
        <v>25.48645048275629</v>
      </c>
      <c r="CM128">
        <v>0</v>
      </c>
    </row>
    <row r="129">
      <c r="A129" t="s">
        <v>399</v>
      </c>
      <c r="B129">
        <v>2014</v>
      </c>
      <c r="C129" t="s">
        <v>403</v>
      </c>
      <c r="D129">
        <v>162</v>
      </c>
      <c r="E129" t="s">
        <v>62</v>
      </c>
      <c r="F129" t="s">
        <v>188</v>
      </c>
      <c r="G129" t="s">
        <v>195</v>
      </c>
      <c r="H129">
        <v>0.049676765123420702</v>
      </c>
      <c r="I129">
        <v>0</v>
      </c>
      <c r="J129">
        <v>0.1309895042455462</v>
      </c>
      <c r="K129">
        <v>0</v>
      </c>
      <c r="L129">
        <v>0</v>
      </c>
      <c r="M129">
        <v>0</v>
      </c>
      <c r="N129">
        <v>0</v>
      </c>
      <c r="O129">
        <v>0</v>
      </c>
      <c r="P129">
        <v>0</v>
      </c>
      <c r="Q129">
        <v>0</v>
      </c>
      <c r="R129">
        <v>0.071810686249346001</v>
      </c>
      <c r="S129">
        <v>0</v>
      </c>
      <c r="T129">
        <v>0</v>
      </c>
      <c r="U129">
        <v>0.1894264388507309</v>
      </c>
      <c r="V129">
        <v>0</v>
      </c>
      <c r="W129" t="s">
        <v>147</v>
      </c>
      <c r="X129" t="s">
        <v>272</v>
      </c>
      <c r="Y129" t="s">
        <v>273</v>
      </c>
      <c r="Z129" t="s">
        <v>148</v>
      </c>
      <c r="AA129" t="s">
        <v>149</v>
      </c>
      <c r="AB129" t="s">
        <v>150</v>
      </c>
      <c r="AC129" t="s">
        <v>151</v>
      </c>
      <c r="AD129" t="s">
        <v>274</v>
      </c>
      <c r="AE129" t="s">
        <v>153</v>
      </c>
      <c r="AF129" t="s">
        <v>154</v>
      </c>
      <c r="AG129" t="s">
        <v>155</v>
      </c>
      <c r="AH129" t="s">
        <v>156</v>
      </c>
      <c r="AI129" t="s">
        <v>157</v>
      </c>
      <c r="AJ129" t="s">
        <v>275</v>
      </c>
      <c r="AK129" t="s">
        <v>159</v>
      </c>
      <c r="AL129" t="s">
        <v>276</v>
      </c>
      <c r="AM129" t="s">
        <v>277</v>
      </c>
      <c r="AN129" t="s">
        <v>278</v>
      </c>
      <c r="AO129">
        <v>0</v>
      </c>
      <c r="AP129">
        <v>0</v>
      </c>
      <c r="AQ129">
        <v>0</v>
      </c>
      <c r="AR129">
        <v>0</v>
      </c>
      <c r="AS129">
        <v>0.1592519377769881</v>
      </c>
      <c r="AT129">
        <v>0</v>
      </c>
      <c r="AU129">
        <v>0</v>
      </c>
      <c r="AV129">
        <v>0.12637806554750941</v>
      </c>
      <c r="AW129">
        <v>0</v>
      </c>
      <c r="AX129">
        <v>0</v>
      </c>
      <c r="AY129">
        <v>0</v>
      </c>
      <c r="AZ129">
        <v>0</v>
      </c>
      <c r="BA129">
        <v>0</v>
      </c>
      <c r="BB129">
        <v>0</v>
      </c>
      <c r="BC129">
        <v>0</v>
      </c>
      <c r="BD129">
        <v>0</v>
      </c>
      <c r="BE129">
        <v>0</v>
      </c>
      <c r="BF129">
        <v>0</v>
      </c>
      <c r="BG129">
        <v>9.8265958157596263</v>
      </c>
      <c r="BH129">
        <v>0</v>
      </c>
      <c r="BI129">
        <v>25.910818594703059</v>
      </c>
      <c r="BJ129">
        <v>0</v>
      </c>
      <c r="BK129">
        <v>0</v>
      </c>
      <c r="BL129">
        <v>0</v>
      </c>
      <c r="BM129">
        <v>0</v>
      </c>
      <c r="BN129">
        <v>0</v>
      </c>
      <c r="BO129">
        <v>0</v>
      </c>
      <c r="BP129">
        <v>0</v>
      </c>
      <c r="BQ129">
        <v>9.8265958157596263</v>
      </c>
      <c r="BR129">
        <v>0</v>
      </c>
      <c r="BS129">
        <v>0</v>
      </c>
      <c r="BT129">
        <v>25.910818594703059</v>
      </c>
      <c r="BU129">
        <v>0</v>
      </c>
      <c r="BV129">
        <v>0</v>
      </c>
      <c r="BW129">
        <v>0</v>
      </c>
      <c r="BX129">
        <v>0</v>
      </c>
      <c r="BY129">
        <v>0</v>
      </c>
      <c r="BZ129">
        <v>25.910818594703059</v>
      </c>
      <c r="CA129">
        <v>0</v>
      </c>
      <c r="CB129">
        <v>0</v>
      </c>
      <c r="CC129">
        <v>9.8265958157596263</v>
      </c>
      <c r="CD129">
        <v>0</v>
      </c>
      <c r="CE129">
        <v>0</v>
      </c>
      <c r="CF129">
        <v>0</v>
      </c>
      <c r="CG129">
        <v>0</v>
      </c>
      <c r="CH129">
        <v>0</v>
      </c>
      <c r="CI129">
        <v>0</v>
      </c>
      <c r="CJ129">
        <v>0</v>
      </c>
      <c r="CK129">
        <v>0</v>
      </c>
      <c r="CL129">
        <v>0</v>
      </c>
      <c r="CM129">
        <v>0</v>
      </c>
    </row>
    <row r="130">
      <c r="A130" t="s">
        <v>399</v>
      </c>
      <c r="B130">
        <v>2014</v>
      </c>
      <c r="C130" t="s">
        <v>403</v>
      </c>
      <c r="D130">
        <v>163</v>
      </c>
      <c r="E130" t="s">
        <v>62</v>
      </c>
      <c r="F130" t="s">
        <v>190</v>
      </c>
      <c r="G130" t="s">
        <v>195</v>
      </c>
      <c r="H130">
        <v>54.161522649409036</v>
      </c>
      <c r="I130">
        <v>48.688776498159832</v>
      </c>
      <c r="J130">
        <v>31.21572632958658</v>
      </c>
      <c r="K130">
        <v>11.444085404409449</v>
      </c>
      <c r="L130">
        <v>0.43396486375854709</v>
      </c>
      <c r="M130">
        <v>18.370513427372991</v>
      </c>
      <c r="N130">
        <v>5.1472756757237867</v>
      </c>
      <c r="O130">
        <v>1.3809992815895451</v>
      </c>
      <c r="P130">
        <v>0.1041204828988786</v>
      </c>
      <c r="Q130">
        <v>0</v>
      </c>
      <c r="R130">
        <v>54.916546006419189</v>
      </c>
      <c r="S130">
        <v>54.837355544384813</v>
      </c>
      <c r="T130">
        <v>46.228989140597768</v>
      </c>
      <c r="U130">
        <v>34.255719502011686</v>
      </c>
      <c r="V130">
        <v>9.5763272570080407</v>
      </c>
      <c r="W130" t="s">
        <v>147</v>
      </c>
      <c r="X130" t="s">
        <v>272</v>
      </c>
      <c r="Y130" t="s">
        <v>273</v>
      </c>
      <c r="Z130" t="s">
        <v>148</v>
      </c>
      <c r="AA130" t="s">
        <v>149</v>
      </c>
      <c r="AB130" t="s">
        <v>150</v>
      </c>
      <c r="AC130" t="s">
        <v>151</v>
      </c>
      <c r="AD130" t="s">
        <v>274</v>
      </c>
      <c r="AE130" t="s">
        <v>153</v>
      </c>
      <c r="AF130" t="s">
        <v>154</v>
      </c>
      <c r="AG130" t="s">
        <v>155</v>
      </c>
      <c r="AH130" t="s">
        <v>156</v>
      </c>
      <c r="AI130" t="s">
        <v>157</v>
      </c>
      <c r="AJ130" t="s">
        <v>275</v>
      </c>
      <c r="AK130" t="s">
        <v>159</v>
      </c>
      <c r="AL130" t="s">
        <v>276</v>
      </c>
      <c r="AM130" t="s">
        <v>277</v>
      </c>
      <c r="AN130" t="s">
        <v>278</v>
      </c>
      <c r="AO130">
        <v>11.376466972619239</v>
      </c>
      <c r="AP130">
        <v>44.62871514886325</v>
      </c>
      <c r="AQ130">
        <v>26.640522950003799</v>
      </c>
      <c r="AR130">
        <v>43.017873969271939</v>
      </c>
      <c r="AS130">
        <v>32.363831866150001</v>
      </c>
      <c r="AT130">
        <v>44.936103274461402</v>
      </c>
      <c r="AU130">
        <v>1.734976638354385</v>
      </c>
      <c r="AV130">
        <v>41.099280159672411</v>
      </c>
      <c r="AW130">
        <v>44.536229842378361</v>
      </c>
      <c r="AX130">
        <v>2.2208184826913251</v>
      </c>
      <c r="AY130">
        <v>34.9511275305059</v>
      </c>
      <c r="AZ130">
        <v>10.98273252715264</v>
      </c>
      <c r="BA130">
        <v>34.638283659515537</v>
      </c>
      <c r="BB130">
        <v>41.32794956117597</v>
      </c>
      <c r="BC130">
        <v>40.731181900802547</v>
      </c>
      <c r="BD130">
        <v>31.767571361205491</v>
      </c>
      <c r="BE130">
        <v>19.745330536391759</v>
      </c>
      <c r="BF130">
        <v>43.016752517550252</v>
      </c>
      <c r="BG130">
        <v>10713.72885330912</v>
      </c>
      <c r="BH130">
        <v>9626.8659666034182</v>
      </c>
      <c r="BI130">
        <v>6174.7315320136786</v>
      </c>
      <c r="BJ130">
        <v>2262.1082406935261</v>
      </c>
      <c r="BK130">
        <v>85.849230088915988</v>
      </c>
      <c r="BL130">
        <v>1120.080804179825</v>
      </c>
      <c r="BM130">
        <v>313.64004441496962</v>
      </c>
      <c r="BN130">
        <v>84.139512585163871</v>
      </c>
      <c r="BO130">
        <v>6.3495697918979301</v>
      </c>
      <c r="BP130">
        <v>0</v>
      </c>
      <c r="BQ130">
        <v>7514.7966046288029</v>
      </c>
      <c r="BR130">
        <v>7499.0934948909489</v>
      </c>
      <c r="BS130">
        <v>6329.6893897246928</v>
      </c>
      <c r="BT130">
        <v>4685.6908636026537</v>
      </c>
      <c r="BU130">
        <v>1309.8035388896751</v>
      </c>
      <c r="BV130">
        <v>465.76598315903368</v>
      </c>
      <c r="BW130">
        <v>734.79453321070639</v>
      </c>
      <c r="BX130">
        <v>841.29126753814842</v>
      </c>
      <c r="BY130">
        <v>2153.0166660899472</v>
      </c>
      <c r="BZ130">
        <v>5265.7028116517931</v>
      </c>
      <c r="CA130">
        <v>1850.22984530851</v>
      </c>
      <c r="CB130">
        <v>239.94084782682961</v>
      </c>
      <c r="CC130">
        <v>3195.6970752645661</v>
      </c>
      <c r="CD130">
        <v>2832.0582733005508</v>
      </c>
      <c r="CE130">
        <v>48.439021884304893</v>
      </c>
      <c r="CF130">
        <v>870.00636753186541</v>
      </c>
      <c r="CG130">
        <v>408.03040445693313</v>
      </c>
      <c r="CH130">
        <v>1303.395616777836</v>
      </c>
      <c r="CI130">
        <v>3187.397471553867</v>
      </c>
      <c r="CJ130">
        <v>1214.900770820718</v>
      </c>
      <c r="CK130">
        <v>960.43843756004776</v>
      </c>
      <c r="CL130">
        <v>1134.27080494235</v>
      </c>
      <c r="CM130">
        <v>2157.9076238306402</v>
      </c>
    </row>
    <row r="131">
      <c r="A131" t="s">
        <v>399</v>
      </c>
      <c r="B131">
        <v>2014</v>
      </c>
      <c r="C131" t="s">
        <v>403</v>
      </c>
      <c r="D131">
        <v>164</v>
      </c>
      <c r="E131" t="s">
        <v>62</v>
      </c>
      <c r="F131" t="s">
        <v>46</v>
      </c>
      <c r="G131" t="s">
        <v>195</v>
      </c>
      <c r="H131">
        <v>2.047734488202587</v>
      </c>
      <c r="I131">
        <v>1.4119641748690419</v>
      </c>
      <c r="J131">
        <v>4.0845165960190304</v>
      </c>
      <c r="K131">
        <v>2.0918303686552151</v>
      </c>
      <c r="L131">
        <v>0.5271044988014304</v>
      </c>
      <c r="M131">
        <v>5.3565247502857112</v>
      </c>
      <c r="N131">
        <v>1.5564444787553771</v>
      </c>
      <c r="O131">
        <v>2.119513551131023</v>
      </c>
      <c r="P131">
        <v>0.32376017820812908</v>
      </c>
      <c r="Q131">
        <v>0.28349317257764972</v>
      </c>
      <c r="R131">
        <v>2.3199330187635741</v>
      </c>
      <c r="S131">
        <v>1.165020052065429</v>
      </c>
      <c r="T131">
        <v>1.6238353882827821</v>
      </c>
      <c r="U131">
        <v>3.6621998111616012</v>
      </c>
      <c r="V131">
        <v>1.6253564293305971</v>
      </c>
      <c r="W131" t="s">
        <v>147</v>
      </c>
      <c r="X131" t="s">
        <v>272</v>
      </c>
      <c r="Y131" t="s">
        <v>273</v>
      </c>
      <c r="Z131" t="s">
        <v>148</v>
      </c>
      <c r="AA131" t="s">
        <v>149</v>
      </c>
      <c r="AB131" t="s">
        <v>150</v>
      </c>
      <c r="AC131" t="s">
        <v>151</v>
      </c>
      <c r="AD131" t="s">
        <v>274</v>
      </c>
      <c r="AE131" t="s">
        <v>153</v>
      </c>
      <c r="AF131" t="s">
        <v>154</v>
      </c>
      <c r="AG131" t="s">
        <v>155</v>
      </c>
      <c r="AH131" t="s">
        <v>156</v>
      </c>
      <c r="AI131" t="s">
        <v>157</v>
      </c>
      <c r="AJ131" t="s">
        <v>275</v>
      </c>
      <c r="AK131" t="s">
        <v>159</v>
      </c>
      <c r="AL131" t="s">
        <v>276</v>
      </c>
      <c r="AM131" t="s">
        <v>277</v>
      </c>
      <c r="AN131" t="s">
        <v>278</v>
      </c>
      <c r="AO131">
        <v>0.81718887582721855</v>
      </c>
      <c r="AP131">
        <v>0.97360844020252146</v>
      </c>
      <c r="AQ131">
        <v>0.71678356235106211</v>
      </c>
      <c r="AR131">
        <v>0.29143683685822991</v>
      </c>
      <c r="AS131">
        <v>3.5948955767071782</v>
      </c>
      <c r="AT131">
        <v>0.51056510395937971</v>
      </c>
      <c r="AU131">
        <v>2.3107954475272621</v>
      </c>
      <c r="AV131">
        <v>4.5101121520544787</v>
      </c>
      <c r="AW131">
        <v>2.8591295981763918</v>
      </c>
      <c r="AX131">
        <v>1.7868345171096209</v>
      </c>
      <c r="AY131">
        <v>2.0395893727751369</v>
      </c>
      <c r="AZ131">
        <v>0.39097009474216848</v>
      </c>
      <c r="BA131">
        <v>3.0007077814516498</v>
      </c>
      <c r="BB131">
        <v>0.93080804575696274</v>
      </c>
      <c r="BC131">
        <v>0.80193610345632871</v>
      </c>
      <c r="BD131">
        <v>1.3458409414387289</v>
      </c>
      <c r="BE131">
        <v>0.18840010386061701</v>
      </c>
      <c r="BF131">
        <v>2.01029805064297</v>
      </c>
      <c r="BG131">
        <v>405.06379800627008</v>
      </c>
      <c r="BH131">
        <v>279.1770678736155</v>
      </c>
      <c r="BI131">
        <v>807.95151623838251</v>
      </c>
      <c r="BJ131">
        <v>413.48404418973502</v>
      </c>
      <c r="BK131">
        <v>104.27460648907319</v>
      </c>
      <c r="BL131">
        <v>326.59623660649771</v>
      </c>
      <c r="BM131">
        <v>94.839162733911095</v>
      </c>
      <c r="BN131">
        <v>129.1346342371364</v>
      </c>
      <c r="BO131">
        <v>19.743837044689389</v>
      </c>
      <c r="BP131">
        <v>17.277680407221158</v>
      </c>
      <c r="BQ131">
        <v>317.46032917534387</v>
      </c>
      <c r="BR131">
        <v>159.3183005841714</v>
      </c>
      <c r="BS131">
        <v>222.33611028381009</v>
      </c>
      <c r="BT131">
        <v>500.93638216647429</v>
      </c>
      <c r="BU131">
        <v>222.30835955782069</v>
      </c>
      <c r="BV131">
        <v>33.45667693602585</v>
      </c>
      <c r="BW131">
        <v>16.030086390843319</v>
      </c>
      <c r="BX131">
        <v>22.635582373984459</v>
      </c>
      <c r="BY131">
        <v>14.586224491626719</v>
      </c>
      <c r="BZ131">
        <v>584.90143639821872</v>
      </c>
      <c r="CA131">
        <v>21.02235673504801</v>
      </c>
      <c r="CB131">
        <v>319.57445799383549</v>
      </c>
      <c r="CC131">
        <v>350.6862445629402</v>
      </c>
      <c r="CD131">
        <v>181.81201376073901</v>
      </c>
      <c r="CE131">
        <v>38.973251056977247</v>
      </c>
      <c r="CF131">
        <v>50.769627958809608</v>
      </c>
      <c r="CG131">
        <v>14.525318311614321</v>
      </c>
      <c r="CH131">
        <v>112.9129089657073</v>
      </c>
      <c r="CI131">
        <v>71.78810570207537</v>
      </c>
      <c r="CJ131">
        <v>23.919580644893099</v>
      </c>
      <c r="CK131">
        <v>40.689209644092408</v>
      </c>
      <c r="CL131">
        <v>10.822646755056811</v>
      </c>
      <c r="CM131">
        <v>100.8453041145884</v>
      </c>
    </row>
    <row r="132">
      <c r="A132" t="s">
        <v>399</v>
      </c>
      <c r="B132">
        <v>2014</v>
      </c>
      <c r="C132" t="s">
        <v>403</v>
      </c>
      <c r="D132">
        <v>165</v>
      </c>
      <c r="E132" t="s">
        <v>62</v>
      </c>
      <c r="F132" t="s">
        <v>177</v>
      </c>
      <c r="G132" t="s">
        <v>195</v>
      </c>
      <c r="H132">
        <v>0.18985713592948381</v>
      </c>
      <c r="I132">
        <v>0.42032441894550621</v>
      </c>
      <c r="J132">
        <v>0.24356655114416201</v>
      </c>
      <c r="K132">
        <v>0.097069151657777505</v>
      </c>
      <c r="L132">
        <v>0.22186142832938341</v>
      </c>
      <c r="M132">
        <v>0.089858501288038198</v>
      </c>
      <c r="N132">
        <v>0.020257376568768099</v>
      </c>
      <c r="O132">
        <v>0.29466529606433922</v>
      </c>
      <c r="P132">
        <v>0.26883113245389317</v>
      </c>
      <c r="Q132">
        <v>0.45115102283309988</v>
      </c>
      <c r="R132">
        <v>0.15215011478837839</v>
      </c>
      <c r="S132">
        <v>0.48454657158244552</v>
      </c>
      <c r="T132">
        <v>0.39712404924765532</v>
      </c>
      <c r="U132">
        <v>0.16015504907554981</v>
      </c>
      <c r="V132">
        <v>0</v>
      </c>
      <c r="W132" t="s">
        <v>147</v>
      </c>
      <c r="X132" t="s">
        <v>272</v>
      </c>
      <c r="Y132" t="s">
        <v>273</v>
      </c>
      <c r="Z132" t="s">
        <v>148</v>
      </c>
      <c r="AA132" t="s">
        <v>149</v>
      </c>
      <c r="AB132" t="s">
        <v>150</v>
      </c>
      <c r="AC132" t="s">
        <v>151</v>
      </c>
      <c r="AD132" t="s">
        <v>274</v>
      </c>
      <c r="AE132" t="s">
        <v>153</v>
      </c>
      <c r="AF132" t="s">
        <v>154</v>
      </c>
      <c r="AG132" t="s">
        <v>155</v>
      </c>
      <c r="AH132" t="s">
        <v>156</v>
      </c>
      <c r="AI132" t="s">
        <v>157</v>
      </c>
      <c r="AJ132" t="s">
        <v>275</v>
      </c>
      <c r="AK132" t="s">
        <v>159</v>
      </c>
      <c r="AL132" t="s">
        <v>276</v>
      </c>
      <c r="AM132" t="s">
        <v>277</v>
      </c>
      <c r="AN132" t="s">
        <v>278</v>
      </c>
      <c r="AO132">
        <v>0.042654375902887301</v>
      </c>
      <c r="AP132">
        <v>0.23729560289436721</v>
      </c>
      <c r="AQ132">
        <v>0.22510121591369031</v>
      </c>
      <c r="AR132">
        <v>0.22557473577907691</v>
      </c>
      <c r="AS132">
        <v>0.057772698501396998</v>
      </c>
      <c r="AT132">
        <v>0.12554586641883481</v>
      </c>
      <c r="AU132">
        <v>0.17818323123449181</v>
      </c>
      <c r="AV132">
        <v>0.37393568863697879</v>
      </c>
      <c r="AW132">
        <v>0.35840301797002061</v>
      </c>
      <c r="AX132">
        <v>0</v>
      </c>
      <c r="AY132">
        <v>0.56532245600502762</v>
      </c>
      <c r="AZ132">
        <v>0.109047192062875</v>
      </c>
      <c r="BA132">
        <v>0.3138867548346449</v>
      </c>
      <c r="BB132">
        <v>0</v>
      </c>
      <c r="BC132">
        <v>0.0102000751224496</v>
      </c>
      <c r="BD132">
        <v>0</v>
      </c>
      <c r="BE132">
        <v>1.3046044271754571</v>
      </c>
      <c r="BF132">
        <v>0.23141530093071969</v>
      </c>
      <c r="BG132">
        <v>37.555773466360193</v>
      </c>
      <c r="BH132">
        <v>83.107589360594901</v>
      </c>
      <c r="BI132">
        <v>48.179499256700403</v>
      </c>
      <c r="BJ132">
        <v>19.18728497059125</v>
      </c>
      <c r="BK132">
        <v>43.889803989066962</v>
      </c>
      <c r="BL132">
        <v>5.4788225044994041</v>
      </c>
      <c r="BM132">
        <v>1.2343470385167969</v>
      </c>
      <c r="BN132">
        <v>17.952937932074452</v>
      </c>
      <c r="BO132">
        <v>16.394104120788089</v>
      </c>
      <c r="BP132">
        <v>27.495699868278859</v>
      </c>
      <c r="BQ132">
        <v>20.820267281047489</v>
      </c>
      <c r="BR132">
        <v>66.262495827038578</v>
      </c>
      <c r="BS132">
        <v>54.374363957699273</v>
      </c>
      <c r="BT132">
        <v>21.906912513370742</v>
      </c>
      <c r="BU132">
        <v>0</v>
      </c>
      <c r="BV132">
        <v>1.7463204856357311</v>
      </c>
      <c r="BW132">
        <v>3.9069803192880159</v>
      </c>
      <c r="BX132">
        <v>7.108557426436704</v>
      </c>
      <c r="BY132">
        <v>11.289869088558509</v>
      </c>
      <c r="BZ132">
        <v>9.399809707134871</v>
      </c>
      <c r="CA132">
        <v>5.1693113571612379</v>
      </c>
      <c r="CB132">
        <v>24.642081412392599</v>
      </c>
      <c r="CC132">
        <v>29.07557460548378</v>
      </c>
      <c r="CD132">
        <v>22.79084322607039</v>
      </c>
      <c r="CE132">
        <v>0</v>
      </c>
      <c r="CF132">
        <v>14.07205349824112</v>
      </c>
      <c r="CG132">
        <v>4.0513205408857687</v>
      </c>
      <c r="CH132">
        <v>11.81116894929365</v>
      </c>
      <c r="CI132">
        <v>0</v>
      </c>
      <c r="CJ132">
        <v>0.30424059775316881</v>
      </c>
      <c r="CK132">
        <v>0</v>
      </c>
      <c r="CL132">
        <v>74.943020630439733</v>
      </c>
      <c r="CM132">
        <v>11.608799198538399</v>
      </c>
    </row>
    <row r="133">
      <c r="A133" t="s">
        <v>399</v>
      </c>
      <c r="B133">
        <v>2014</v>
      </c>
      <c r="C133" t="s">
        <v>403</v>
      </c>
      <c r="D133">
        <v>222</v>
      </c>
      <c r="E133" t="s">
        <v>36</v>
      </c>
      <c r="F133" t="s">
        <v>15</v>
      </c>
      <c r="G133" t="s">
        <v>426</v>
      </c>
      <c r="H133">
        <v>16.075944932558478</v>
      </c>
      <c r="I133">
        <v>13.500780726959711</v>
      </c>
      <c r="J133">
        <v>16.287839716637968</v>
      </c>
      <c r="K133">
        <v>19.783701225727651</v>
      </c>
      <c r="L133">
        <v>48.93972333131871</v>
      </c>
      <c r="M133">
        <v>10.848607160507919</v>
      </c>
      <c r="N133">
        <v>15.3319200318093</v>
      </c>
      <c r="O133">
        <v>24.127083141659</v>
      </c>
      <c r="P133">
        <v>39.049577607729852</v>
      </c>
      <c r="Q133">
        <v>71.162143699153091</v>
      </c>
      <c r="R133">
        <v>17.97299955488452</v>
      </c>
      <c r="S133">
        <v>13.23462786370014</v>
      </c>
      <c r="T133">
        <v>14.921528032628011</v>
      </c>
      <c r="U133">
        <v>18.533398841893518</v>
      </c>
      <c r="V133">
        <v>29.504745918638651</v>
      </c>
      <c r="W133" t="s">
        <v>147</v>
      </c>
      <c r="X133" t="s">
        <v>272</v>
      </c>
      <c r="Y133" t="s">
        <v>273</v>
      </c>
      <c r="Z133" t="s">
        <v>148</v>
      </c>
      <c r="AA133" t="s">
        <v>149</v>
      </c>
      <c r="AB133" t="s">
        <v>150</v>
      </c>
      <c r="AC133" t="s">
        <v>151</v>
      </c>
      <c r="AD133" t="s">
        <v>274</v>
      </c>
      <c r="AE133" t="s">
        <v>153</v>
      </c>
      <c r="AF133" t="s">
        <v>154</v>
      </c>
      <c r="AG133" t="s">
        <v>155</v>
      </c>
      <c r="AH133" t="s">
        <v>156</v>
      </c>
      <c r="AI133" t="s">
        <v>157</v>
      </c>
      <c r="AJ133" t="s">
        <v>275</v>
      </c>
      <c r="AK133" t="s">
        <v>159</v>
      </c>
      <c r="AL133" t="s">
        <v>276</v>
      </c>
      <c r="AM133" t="s">
        <v>277</v>
      </c>
      <c r="AN133" t="s">
        <v>278</v>
      </c>
      <c r="AO133">
        <v>20.119194375520049</v>
      </c>
      <c r="AP133">
        <v>23.210337323174219</v>
      </c>
      <c r="AQ133">
        <v>6.1006917236520639</v>
      </c>
      <c r="AR133">
        <v>1.5349117413570861</v>
      </c>
      <c r="AS133">
        <v>18.054508461764339</v>
      </c>
      <c r="AT133">
        <v>10.86840980960578</v>
      </c>
      <c r="AU133">
        <v>40.822946034881817</v>
      </c>
      <c r="AV133">
        <v>40.679249167936888</v>
      </c>
      <c r="AW133">
        <v>2.7958552007702662</v>
      </c>
      <c r="AX133">
        <v>23.479717977727251</v>
      </c>
      <c r="AY133">
        <v>14.44819749058985</v>
      </c>
      <c r="AZ133">
        <v>49.315390282882802</v>
      </c>
      <c r="BA133">
        <v>45.255051504122711</v>
      </c>
      <c r="BB133">
        <v>12.134774353622991</v>
      </c>
      <c r="BC133">
        <v>32.38942511946145</v>
      </c>
      <c r="BD133">
        <v>29.265349385328228</v>
      </c>
      <c r="BE133">
        <v>5.7987132636431404</v>
      </c>
      <c r="BF133">
        <v>26.79894643982184</v>
      </c>
      <c r="BG133">
        <v>3123.7943911557231</v>
      </c>
      <c r="BH133">
        <v>2606.0988364927289</v>
      </c>
      <c r="BI133">
        <v>3174.4498956912212</v>
      </c>
      <c r="BJ133">
        <v>3862.0251853978252</v>
      </c>
      <c r="BK133">
        <v>9619.0529186024669</v>
      </c>
      <c r="BL133">
        <v>647.09283467969033</v>
      </c>
      <c r="BM133">
        <v>919.59673009570167</v>
      </c>
      <c r="BN133">
        <v>1439.359265216824</v>
      </c>
      <c r="BO133">
        <v>2364.968711644844</v>
      </c>
      <c r="BP133">
        <v>4298.9396176522823</v>
      </c>
      <c r="BQ133">
        <v>2426.4653848736871</v>
      </c>
      <c r="BR133">
        <v>1758.2262472960799</v>
      </c>
      <c r="BS133">
        <v>2011.5424076315451</v>
      </c>
      <c r="BT133">
        <v>2498.457334765807</v>
      </c>
      <c r="BU133">
        <v>4020.7726934835282</v>
      </c>
      <c r="BV133">
        <v>808.87135541066914</v>
      </c>
      <c r="BW133">
        <v>379.17405533813798</v>
      </c>
      <c r="BX133">
        <v>190.9994496202572</v>
      </c>
      <c r="BY133">
        <v>76.440448839589209</v>
      </c>
      <c r="BZ133">
        <v>2934.7786344476522</v>
      </c>
      <c r="CA133">
        <v>445.97756184627951</v>
      </c>
      <c r="CB133">
        <v>5595.2279690336691</v>
      </c>
      <c r="CC133">
        <v>3110.963707259953</v>
      </c>
      <c r="CD133">
        <v>177.00999014320479</v>
      </c>
      <c r="CE133">
        <v>506.75970619971321</v>
      </c>
      <c r="CF133">
        <v>342.92338581341028</v>
      </c>
      <c r="CG133">
        <v>1802.3060459331341</v>
      </c>
      <c r="CH133">
        <v>1694.701877169261</v>
      </c>
      <c r="CI133">
        <v>901.55451560835525</v>
      </c>
      <c r="CJ133">
        <v>933.93670858203052</v>
      </c>
      <c r="CK133">
        <v>868.91768695952362</v>
      </c>
      <c r="CL133">
        <v>322.13311307475129</v>
      </c>
      <c r="CM133">
        <v>1292.745016060391</v>
      </c>
    </row>
    <row r="134">
      <c r="A134" t="s">
        <v>399</v>
      </c>
      <c r="B134">
        <v>2014</v>
      </c>
      <c r="C134" t="s">
        <v>403</v>
      </c>
      <c r="D134">
        <v>223</v>
      </c>
      <c r="E134" t="s">
        <v>36</v>
      </c>
      <c r="F134" t="s">
        <v>16</v>
      </c>
      <c r="G134" t="s">
        <v>427</v>
      </c>
      <c r="H134">
        <v>12.941675025917711</v>
      </c>
      <c r="I134">
        <v>16.499026039243109</v>
      </c>
      <c r="J134">
        <v>24.60047456854355</v>
      </c>
      <c r="K134">
        <v>24.307549387491409</v>
      </c>
      <c r="L134">
        <v>18.72528071727934</v>
      </c>
      <c r="M134">
        <v>13.95282199908849</v>
      </c>
      <c r="N134">
        <v>15.33595182806666</v>
      </c>
      <c r="O134">
        <v>15.10367083824978</v>
      </c>
      <c r="P134">
        <v>20.325551594120931</v>
      </c>
      <c r="Q134">
        <v>13.816964149294311</v>
      </c>
      <c r="R134">
        <v>13.09902408346746</v>
      </c>
      <c r="S134">
        <v>13.39902755543274</v>
      </c>
      <c r="T134">
        <v>21.907776791799328</v>
      </c>
      <c r="U134">
        <v>29.872338731863259</v>
      </c>
      <c r="V134">
        <v>26.94570901419522</v>
      </c>
      <c r="W134" t="s">
        <v>147</v>
      </c>
      <c r="X134" t="s">
        <v>272</v>
      </c>
      <c r="Y134" t="s">
        <v>273</v>
      </c>
      <c r="Z134" t="s">
        <v>148</v>
      </c>
      <c r="AA134" t="s">
        <v>149</v>
      </c>
      <c r="AB134" t="s">
        <v>150</v>
      </c>
      <c r="AC134" t="s">
        <v>151</v>
      </c>
      <c r="AD134" t="s">
        <v>274</v>
      </c>
      <c r="AE134" t="s">
        <v>153</v>
      </c>
      <c r="AF134" t="s">
        <v>154</v>
      </c>
      <c r="AG134" t="s">
        <v>155</v>
      </c>
      <c r="AH134" t="s">
        <v>156</v>
      </c>
      <c r="AI134" t="s">
        <v>157</v>
      </c>
      <c r="AJ134" t="s">
        <v>275</v>
      </c>
      <c r="AK134" t="s">
        <v>159</v>
      </c>
      <c r="AL134" t="s">
        <v>276</v>
      </c>
      <c r="AM134" t="s">
        <v>277</v>
      </c>
      <c r="AN134" t="s">
        <v>278</v>
      </c>
      <c r="AO134">
        <v>33.292499420190929</v>
      </c>
      <c r="AP134">
        <v>71.145746695360771</v>
      </c>
      <c r="AQ134">
        <v>2.4652566207623949</v>
      </c>
      <c r="AR134">
        <v>0.63654074482270229</v>
      </c>
      <c r="AS134">
        <v>40.848673822026953</v>
      </c>
      <c r="AT134">
        <v>11.78302294078909</v>
      </c>
      <c r="AU134">
        <v>11.52708863907516</v>
      </c>
      <c r="AV134">
        <v>23.126478250682041</v>
      </c>
      <c r="AW134">
        <v>1.022805051637401</v>
      </c>
      <c r="AX134">
        <v>26.149056370244971</v>
      </c>
      <c r="AY134">
        <v>4.8606481671595692</v>
      </c>
      <c r="AZ134">
        <v>18.279242995126481</v>
      </c>
      <c r="BA134">
        <v>9.5171406323970196</v>
      </c>
      <c r="BB134">
        <v>6.6178459698709151</v>
      </c>
      <c r="BC134">
        <v>31.732828145100569</v>
      </c>
      <c r="BD134">
        <v>17.38276036274527</v>
      </c>
      <c r="BE134">
        <v>17.135098080669469</v>
      </c>
      <c r="BF134">
        <v>24.761609966819961</v>
      </c>
      <c r="BG134">
        <v>2514.7592895920602</v>
      </c>
      <c r="BH134">
        <v>3184.859708022057</v>
      </c>
      <c r="BI134">
        <v>4794.556877195686</v>
      </c>
      <c r="BJ134">
        <v>4745.1367597339204</v>
      </c>
      <c r="BK134">
        <v>3680.4349079744361</v>
      </c>
      <c r="BL134">
        <v>832.2516435140783</v>
      </c>
      <c r="BM134">
        <v>919.83855412341597</v>
      </c>
      <c r="BN134">
        <v>901.04586750825774</v>
      </c>
      <c r="BO134">
        <v>1230.981140177651</v>
      </c>
      <c r="BP134">
        <v>834.68950609746014</v>
      </c>
      <c r="BQ134">
        <v>1768.448745413926</v>
      </c>
      <c r="BR134">
        <v>1780.066820074439</v>
      </c>
      <c r="BS134">
        <v>2953.3451250615049</v>
      </c>
      <c r="BT134">
        <v>4027.0413672059722</v>
      </c>
      <c r="BU134">
        <v>3672.0387733414532</v>
      </c>
      <c r="BV134">
        <v>1338.4904300037449</v>
      </c>
      <c r="BW134">
        <v>1162.267524117593</v>
      </c>
      <c r="BX134">
        <v>77.181847414581298</v>
      </c>
      <c r="BY134">
        <v>31.700493864170639</v>
      </c>
      <c r="BZ134">
        <v>6639.9932976458649</v>
      </c>
      <c r="CA134">
        <v>483.50806919954613</v>
      </c>
      <c r="CB134">
        <v>1579.912647650988</v>
      </c>
      <c r="CC134">
        <v>1768.6077296459921</v>
      </c>
      <c r="CD134">
        <v>64.755396509403511</v>
      </c>
      <c r="CE134">
        <v>564.37169033099917</v>
      </c>
      <c r="CF134">
        <v>115.3659429015777</v>
      </c>
      <c r="CG134">
        <v>668.04277480558369</v>
      </c>
      <c r="CH134">
        <v>356.39592838686212</v>
      </c>
      <c r="CI134">
        <v>491.67365983664553</v>
      </c>
      <c r="CJ134">
        <v>915.00398548374176</v>
      </c>
      <c r="CK134">
        <v>516.11165575014729</v>
      </c>
      <c r="CL134">
        <v>951.89781536108501</v>
      </c>
      <c r="CM134">
        <v>1194.466653609634</v>
      </c>
    </row>
    <row r="135">
      <c r="A135" t="s">
        <v>399</v>
      </c>
      <c r="B135">
        <v>2014</v>
      </c>
      <c r="C135" t="s">
        <v>403</v>
      </c>
      <c r="D135">
        <v>224</v>
      </c>
      <c r="E135" t="s">
        <v>36</v>
      </c>
      <c r="F135" t="s">
        <v>20</v>
      </c>
      <c r="G135" t="s">
        <v>428</v>
      </c>
      <c r="H135">
        <v>70.982380041523712</v>
      </c>
      <c r="I135">
        <v>70.000193233797702</v>
      </c>
      <c r="J135">
        <v>59.111685714818549</v>
      </c>
      <c r="K135">
        <v>55.908749386780741</v>
      </c>
      <c r="L135">
        <v>32.334995951401943</v>
      </c>
      <c r="M135">
        <v>75.198570840403733</v>
      </c>
      <c r="N135">
        <v>69.332128140123942</v>
      </c>
      <c r="O135">
        <v>60.769246020091217</v>
      </c>
      <c r="P135">
        <v>40.624870798149047</v>
      </c>
      <c r="Q135">
        <v>15.020892151552481</v>
      </c>
      <c r="R135">
        <v>68.927976361648007</v>
      </c>
      <c r="S135">
        <v>73.366344580867235</v>
      </c>
      <c r="T135">
        <v>63.170695175573002</v>
      </c>
      <c r="U135">
        <v>51.594262426243283</v>
      </c>
      <c r="V135">
        <v>43.549545067166108</v>
      </c>
      <c r="W135" t="s">
        <v>147</v>
      </c>
      <c r="X135" t="s">
        <v>272</v>
      </c>
      <c r="Y135" t="s">
        <v>273</v>
      </c>
      <c r="Z135" t="s">
        <v>148</v>
      </c>
      <c r="AA135" t="s">
        <v>149</v>
      </c>
      <c r="AB135" t="s">
        <v>150</v>
      </c>
      <c r="AC135" t="s">
        <v>151</v>
      </c>
      <c r="AD135" t="s">
        <v>274</v>
      </c>
      <c r="AE135" t="s">
        <v>153</v>
      </c>
      <c r="AF135" t="s">
        <v>154</v>
      </c>
      <c r="AG135" t="s">
        <v>155</v>
      </c>
      <c r="AH135" t="s">
        <v>156</v>
      </c>
      <c r="AI135" t="s">
        <v>157</v>
      </c>
      <c r="AJ135" t="s">
        <v>275</v>
      </c>
      <c r="AK135" t="s">
        <v>159</v>
      </c>
      <c r="AL135" t="s">
        <v>276</v>
      </c>
      <c r="AM135" t="s">
        <v>277</v>
      </c>
      <c r="AN135" t="s">
        <v>278</v>
      </c>
      <c r="AO135">
        <v>46.588306204289097</v>
      </c>
      <c r="AP135">
        <v>5.6439159814650992</v>
      </c>
      <c r="AQ135">
        <v>91.434051655585563</v>
      </c>
      <c r="AR135">
        <v>97.828547513820226</v>
      </c>
      <c r="AS135">
        <v>41.096817716208719</v>
      </c>
      <c r="AT135">
        <v>77.348567249604997</v>
      </c>
      <c r="AU135">
        <v>47.649965326042988</v>
      </c>
      <c r="AV135">
        <v>36.194272581381192</v>
      </c>
      <c r="AW135">
        <v>96.181339747592347</v>
      </c>
      <c r="AX135">
        <v>50.371225652027952</v>
      </c>
      <c r="AY135">
        <v>80.691154342250641</v>
      </c>
      <c r="AZ135">
        <v>32.405366721990987</v>
      </c>
      <c r="BA135">
        <v>45.227807863480272</v>
      </c>
      <c r="BB135">
        <v>81.247379676506043</v>
      </c>
      <c r="BC135">
        <v>35.877746735438024</v>
      </c>
      <c r="BD135">
        <v>53.351890251926413</v>
      </c>
      <c r="BE135">
        <v>77.066188655687441</v>
      </c>
      <c r="BF135">
        <v>48.439443593358057</v>
      </c>
      <c r="BG135">
        <v>13792.928600764169</v>
      </c>
      <c r="BH135">
        <v>13512.360938992</v>
      </c>
      <c r="BI135">
        <v>11520.685850061331</v>
      </c>
      <c r="BJ135">
        <v>10914.085071960581</v>
      </c>
      <c r="BK135">
        <v>6355.4106154966448</v>
      </c>
      <c r="BL135">
        <v>4485.4104908615845</v>
      </c>
      <c r="BM135">
        <v>4158.4875342393898</v>
      </c>
      <c r="BN135">
        <v>3625.3357600542722</v>
      </c>
      <c r="BO135">
        <v>2460.3735619721142</v>
      </c>
      <c r="BP135">
        <v>907.41938067219417</v>
      </c>
      <c r="BQ135">
        <v>9305.7003746198152</v>
      </c>
      <c r="BR135">
        <v>9746.7517816692853</v>
      </c>
      <c r="BS135">
        <v>8515.9195484117354</v>
      </c>
      <c r="BT135">
        <v>6955.3385480107263</v>
      </c>
      <c r="BU135">
        <v>5934.7340967636092</v>
      </c>
      <c r="BV135">
        <v>1873.0345600518881</v>
      </c>
      <c r="BW135">
        <v>92.201439422560753</v>
      </c>
      <c r="BX135">
        <v>2862.6021988720649</v>
      </c>
      <c r="BY135">
        <v>4871.9792023154378</v>
      </c>
      <c r="BZ135">
        <v>6680.3293389430073</v>
      </c>
      <c r="CA135">
        <v>3173.944122330905</v>
      </c>
      <c r="CB135">
        <v>6530.9450838738821</v>
      </c>
      <c r="CC135">
        <v>2767.9731242458811</v>
      </c>
      <c r="CD135">
        <v>6089.391895542768</v>
      </c>
      <c r="CE135">
        <v>1087.155626679805</v>
      </c>
      <c r="CF135">
        <v>1915.178960576859</v>
      </c>
      <c r="CG135">
        <v>1184.30348069245</v>
      </c>
      <c r="CH135">
        <v>1693.6816629080199</v>
      </c>
      <c r="CI135">
        <v>6036.2838149381114</v>
      </c>
      <c r="CJ135">
        <v>1034.5211307039031</v>
      </c>
      <c r="CK135">
        <v>1584.0713350876099</v>
      </c>
      <c r="CL135">
        <v>4281.2207011707951</v>
      </c>
      <c r="CM135">
        <v>2336.653398918781</v>
      </c>
    </row>
    <row r="136">
      <c r="A136" t="s">
        <v>399</v>
      </c>
      <c r="B136">
        <v>2014</v>
      </c>
      <c r="C136" t="s">
        <v>403</v>
      </c>
      <c r="D136">
        <v>225</v>
      </c>
      <c r="E136" t="s">
        <v>287</v>
      </c>
      <c r="F136" t="s">
        <v>288</v>
      </c>
      <c r="G136" t="s">
        <v>195</v>
      </c>
      <c r="H136">
        <v>28.504795769159649</v>
      </c>
      <c r="I136">
        <v>29.288315352277671</v>
      </c>
      <c r="J136">
        <v>40.286502052978364</v>
      </c>
      <c r="K136">
        <v>43.543935969868528</v>
      </c>
      <c r="L136">
        <v>67.228447089638848</v>
      </c>
      <c r="M136">
        <v>24.262818806423962</v>
      </c>
      <c r="N136">
        <v>30.187728461746222</v>
      </c>
      <c r="O136">
        <v>38.413555149257277</v>
      </c>
      <c r="P136">
        <v>58.966520145925493</v>
      </c>
      <c r="Q136">
        <v>84.232881545868636</v>
      </c>
      <c r="R136">
        <v>30.655546244194952</v>
      </c>
      <c r="S136">
        <v>25.873878634506958</v>
      </c>
      <c r="T136">
        <v>36.261136637407724</v>
      </c>
      <c r="U136">
        <v>47.706018099029713</v>
      </c>
      <c r="V136">
        <v>56.244221324389883</v>
      </c>
      <c r="W136" t="s">
        <v>147</v>
      </c>
      <c r="X136" t="s">
        <v>272</v>
      </c>
      <c r="Y136" t="s">
        <v>273</v>
      </c>
      <c r="Z136" t="s">
        <v>148</v>
      </c>
      <c r="AA136" t="s">
        <v>149</v>
      </c>
      <c r="AB136" t="s">
        <v>150</v>
      </c>
      <c r="AC136" t="s">
        <v>151</v>
      </c>
      <c r="AD136" t="s">
        <v>274</v>
      </c>
      <c r="AE136" t="s">
        <v>153</v>
      </c>
      <c r="AF136" t="s">
        <v>154</v>
      </c>
      <c r="AG136" t="s">
        <v>155</v>
      </c>
      <c r="AH136" t="s">
        <v>156</v>
      </c>
      <c r="AI136" t="s">
        <v>157</v>
      </c>
      <c r="AJ136" t="s">
        <v>275</v>
      </c>
      <c r="AK136" t="s">
        <v>159</v>
      </c>
      <c r="AL136" t="s">
        <v>276</v>
      </c>
      <c r="AM136" t="s">
        <v>277</v>
      </c>
      <c r="AN136" t="s">
        <v>278</v>
      </c>
      <c r="AO136">
        <v>52.449924024808901</v>
      </c>
      <c r="AP136">
        <v>93.621487448406143</v>
      </c>
      <c r="AQ136">
        <v>8.4922906894364427</v>
      </c>
      <c r="AR136">
        <v>2.1606862210672042</v>
      </c>
      <c r="AS136">
        <v>58.848043661203633</v>
      </c>
      <c r="AT136">
        <v>22.574202018581509</v>
      </c>
      <c r="AU136">
        <v>51.882376259002193</v>
      </c>
      <c r="AV136">
        <v>62.755282750925048</v>
      </c>
      <c r="AW136">
        <v>3.801941128613691</v>
      </c>
      <c r="AX136">
        <v>49.10892727124093</v>
      </c>
      <c r="AY136">
        <v>18.41104774810837</v>
      </c>
      <c r="AZ136">
        <v>66.493035936991987</v>
      </c>
      <c r="BA136">
        <v>54.508782051837038</v>
      </c>
      <c r="BB136">
        <v>18.06466381299164</v>
      </c>
      <c r="BC136">
        <v>61.988222859480281</v>
      </c>
      <c r="BD136">
        <v>45.811388592141981</v>
      </c>
      <c r="BE136">
        <v>22.178267910924689</v>
      </c>
      <c r="BF136">
        <v>49.581255319461093</v>
      </c>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row>
    <row r="137">
      <c r="A137" t="s">
        <v>399</v>
      </c>
      <c r="B137">
        <v>2014</v>
      </c>
      <c r="C137" t="s">
        <v>403</v>
      </c>
      <c r="D137">
        <v>226</v>
      </c>
      <c r="E137" t="s">
        <v>287</v>
      </c>
      <c r="F137" t="s">
        <v>289</v>
      </c>
      <c r="G137" t="s">
        <v>195</v>
      </c>
      <c r="H137">
        <v>45.98274627368923</v>
      </c>
      <c r="I137">
        <v>54.293515403373227</v>
      </c>
      <c r="J137">
        <v>47.918019960553004</v>
      </c>
      <c r="K137">
        <v>48.377604341181843</v>
      </c>
      <c r="L137">
        <v>29.15137760627082</v>
      </c>
      <c r="M137">
        <v>64.159482089658468</v>
      </c>
      <c r="N137">
        <v>63.029588542450753</v>
      </c>
      <c r="O137">
        <v>56.095176752139551</v>
      </c>
      <c r="P137">
        <v>37.897000846183367</v>
      </c>
      <c r="Q137">
        <v>13.76361110007918</v>
      </c>
      <c r="R137">
        <v>43.801523845982793</v>
      </c>
      <c r="S137">
        <v>53.356603912590437</v>
      </c>
      <c r="T137">
        <v>48.440574980440907</v>
      </c>
      <c r="U137">
        <v>39.612257764894089</v>
      </c>
      <c r="V137">
        <v>36.392678485997131</v>
      </c>
      <c r="W137" t="s">
        <v>147</v>
      </c>
      <c r="X137" t="s">
        <v>272</v>
      </c>
      <c r="Y137" t="s">
        <v>273</v>
      </c>
      <c r="Z137" t="s">
        <v>148</v>
      </c>
      <c r="AA137" t="s">
        <v>149</v>
      </c>
      <c r="AB137" t="s">
        <v>150</v>
      </c>
      <c r="AC137" t="s">
        <v>151</v>
      </c>
      <c r="AD137" t="s">
        <v>274</v>
      </c>
      <c r="AE137" t="s">
        <v>153</v>
      </c>
      <c r="AF137" t="s">
        <v>154</v>
      </c>
      <c r="AG137" t="s">
        <v>155</v>
      </c>
      <c r="AH137" t="s">
        <v>156</v>
      </c>
      <c r="AI137" t="s">
        <v>157</v>
      </c>
      <c r="AJ137" t="s">
        <v>275</v>
      </c>
      <c r="AK137" t="s">
        <v>159</v>
      </c>
      <c r="AL137" t="s">
        <v>276</v>
      </c>
      <c r="AM137" t="s">
        <v>277</v>
      </c>
      <c r="AN137" t="s">
        <v>278</v>
      </c>
      <c r="AO137">
        <v>22.45866102237974</v>
      </c>
      <c r="AP137">
        <v>3.7378073367725042</v>
      </c>
      <c r="AQ137">
        <v>53.615651022579058</v>
      </c>
      <c r="AR137">
        <v>67.80458077265574</v>
      </c>
      <c r="AS137">
        <v>39.126032810398193</v>
      </c>
      <c r="AT137">
        <v>77.018869913724657</v>
      </c>
      <c r="AU137">
        <v>45.212771961391852</v>
      </c>
      <c r="AV137">
        <v>9.6996041671075375</v>
      </c>
      <c r="AW137">
        <v>95.760231919291428</v>
      </c>
      <c r="AX137">
        <v>20.409285680906631</v>
      </c>
      <c r="AY137">
        <v>76.597183026459774</v>
      </c>
      <c r="AZ137">
        <v>31.6944211249013</v>
      </c>
      <c r="BA137">
        <v>44.709348655066663</v>
      </c>
      <c r="BB137">
        <v>46.151427915547679</v>
      </c>
      <c r="BC137">
        <v>24.005769058280482</v>
      </c>
      <c r="BD137">
        <v>44.378120663934183</v>
      </c>
      <c r="BE137">
        <v>64.486020833768634</v>
      </c>
      <c r="BF137">
        <v>27.998565704274231</v>
      </c>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row>
    <row r="138">
      <c r="A138" t="s">
        <v>399</v>
      </c>
      <c r="B138">
        <v>2014</v>
      </c>
      <c r="C138" t="s">
        <v>403</v>
      </c>
      <c r="D138">
        <v>227</v>
      </c>
      <c r="E138" t="s">
        <v>287</v>
      </c>
      <c r="F138" t="s">
        <v>290</v>
      </c>
      <c r="G138" t="s">
        <v>195</v>
      </c>
      <c r="H138">
        <v>1.5427248599220511</v>
      </c>
      <c r="I138">
        <v>2.289946032245588</v>
      </c>
      <c r="J138">
        <v>1.415397449634104</v>
      </c>
      <c r="K138">
        <v>1.17740893502241</v>
      </c>
      <c r="L138">
        <v>0.64517391980924899</v>
      </c>
      <c r="M138">
        <v>2.1716907913108932</v>
      </c>
      <c r="N138">
        <v>1.5656234652457071</v>
      </c>
      <c r="O138">
        <v>1.8756993947239451</v>
      </c>
      <c r="P138">
        <v>0.68818217563148487</v>
      </c>
      <c r="Q138">
        <v>0.87812913252709435</v>
      </c>
      <c r="R138">
        <v>1.1388915938878139</v>
      </c>
      <c r="S138">
        <v>2.6129257683550331</v>
      </c>
      <c r="T138">
        <v>1.5205860436541121</v>
      </c>
      <c r="U138">
        <v>1.384450580813446</v>
      </c>
      <c r="V138">
        <v>0.36533560037616952</v>
      </c>
      <c r="W138" t="s">
        <v>147</v>
      </c>
      <c r="X138" t="s">
        <v>272</v>
      </c>
      <c r="Y138" t="s">
        <v>273</v>
      </c>
      <c r="Z138" t="s">
        <v>148</v>
      </c>
      <c r="AA138" t="s">
        <v>149</v>
      </c>
      <c r="AB138" t="s">
        <v>150</v>
      </c>
      <c r="AC138" t="s">
        <v>151</v>
      </c>
      <c r="AD138" t="s">
        <v>274</v>
      </c>
      <c r="AE138" t="s">
        <v>153</v>
      </c>
      <c r="AF138" t="s">
        <v>154</v>
      </c>
      <c r="AG138" t="s">
        <v>155</v>
      </c>
      <c r="AH138" t="s">
        <v>156</v>
      </c>
      <c r="AI138" t="s">
        <v>157</v>
      </c>
      <c r="AJ138" t="s">
        <v>275</v>
      </c>
      <c r="AK138" t="s">
        <v>159</v>
      </c>
      <c r="AL138" t="s">
        <v>276</v>
      </c>
      <c r="AM138" t="s">
        <v>277</v>
      </c>
      <c r="AN138" t="s">
        <v>278</v>
      </c>
      <c r="AO138">
        <v>1.8006726665149511</v>
      </c>
      <c r="AP138">
        <v>0.71224026657071093</v>
      </c>
      <c r="AQ138">
        <v>0.1596174261288161</v>
      </c>
      <c r="AR138">
        <v>0.495809380177821</v>
      </c>
      <c r="AS138">
        <v>0.093608902694122503</v>
      </c>
      <c r="AT138">
        <v>0.3409529660414326</v>
      </c>
      <c r="AU138">
        <v>0.89332971385303506</v>
      </c>
      <c r="AV138">
        <v>1.533981145835206</v>
      </c>
      <c r="AW138">
        <v>0.25709492095587477</v>
      </c>
      <c r="AX138">
        <v>1.0474711164261179</v>
      </c>
      <c r="AY138">
        <v>4.5367512618949402</v>
      </c>
      <c r="AZ138">
        <v>1.6297112471731461</v>
      </c>
      <c r="BA138">
        <v>0.16703262123508039</v>
      </c>
      <c r="BB138">
        <v>3.4349889847780521</v>
      </c>
      <c r="BC138">
        <v>3.1407168950358639</v>
      </c>
      <c r="BD138">
        <v>1.7936871621386881</v>
      </c>
      <c r="BE138">
        <v>3.2944521172024781</v>
      </c>
      <c r="BF138">
        <v>3.784656997637831</v>
      </c>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row>
    <row r="139">
      <c r="A139" t="s">
        <v>399</v>
      </c>
      <c r="B139">
        <v>2014</v>
      </c>
      <c r="C139" t="s">
        <v>403</v>
      </c>
      <c r="D139">
        <v>228</v>
      </c>
      <c r="E139" t="s">
        <v>287</v>
      </c>
      <c r="F139" t="s">
        <v>291</v>
      </c>
      <c r="G139" t="s">
        <v>195</v>
      </c>
      <c r="H139">
        <v>23.74517245940719</v>
      </c>
      <c r="I139">
        <v>14.046515921813119</v>
      </c>
      <c r="J139">
        <v>10.32363390895144</v>
      </c>
      <c r="K139">
        <v>6.8371371232736493</v>
      </c>
      <c r="L139">
        <v>2.9750013842812941</v>
      </c>
      <c r="M139">
        <v>9.4060083126067404</v>
      </c>
      <c r="N139">
        <v>5.2170595305571386</v>
      </c>
      <c r="O139">
        <v>3.4082114459831612</v>
      </c>
      <c r="P139">
        <v>2.4482968322595018</v>
      </c>
      <c r="Q139">
        <v>1.125378221525041</v>
      </c>
      <c r="R139">
        <v>24.20256856418073</v>
      </c>
      <c r="S139">
        <v>17.91682309807473</v>
      </c>
      <c r="T139">
        <v>13.75558159002443</v>
      </c>
      <c r="U139">
        <v>11.23619410224323</v>
      </c>
      <c r="V139">
        <v>6.997764589236728</v>
      </c>
      <c r="W139" t="s">
        <v>147</v>
      </c>
      <c r="X139" t="s">
        <v>272</v>
      </c>
      <c r="Y139" t="s">
        <v>273</v>
      </c>
      <c r="Z139" t="s">
        <v>148</v>
      </c>
      <c r="AA139" t="s">
        <v>149</v>
      </c>
      <c r="AB139" t="s">
        <v>150</v>
      </c>
      <c r="AC139" t="s">
        <v>151</v>
      </c>
      <c r="AD139" t="s">
        <v>274</v>
      </c>
      <c r="AE139" t="s">
        <v>153</v>
      </c>
      <c r="AF139" t="s">
        <v>154</v>
      </c>
      <c r="AG139" t="s">
        <v>155</v>
      </c>
      <c r="AH139" t="s">
        <v>156</v>
      </c>
      <c r="AI139" t="s">
        <v>157</v>
      </c>
      <c r="AJ139" t="s">
        <v>275</v>
      </c>
      <c r="AK139" t="s">
        <v>159</v>
      </c>
      <c r="AL139" t="s">
        <v>276</v>
      </c>
      <c r="AM139" t="s">
        <v>277</v>
      </c>
      <c r="AN139" t="s">
        <v>278</v>
      </c>
      <c r="AO139">
        <v>23.290742286296432</v>
      </c>
      <c r="AP139">
        <v>1.8621686977861041</v>
      </c>
      <c r="AQ139">
        <v>37.032169201377521</v>
      </c>
      <c r="AR139">
        <v>29.538923626099059</v>
      </c>
      <c r="AS139">
        <v>1.9323146257041799</v>
      </c>
      <c r="AT139">
        <v>0.065975101652262294</v>
      </c>
      <c r="AU139">
        <v>2.0115220657529229</v>
      </c>
      <c r="AV139">
        <v>25.898795877867581</v>
      </c>
      <c r="AW139">
        <v>0</v>
      </c>
      <c r="AX139">
        <v>29.4343159314266</v>
      </c>
      <c r="AY139">
        <v>0.34209764197948678</v>
      </c>
      <c r="AZ139">
        <v>0.18283169093369339</v>
      </c>
      <c r="BA139">
        <v>0.30094991702655199</v>
      </c>
      <c r="BB139">
        <v>32.11531956953759</v>
      </c>
      <c r="BC139">
        <v>10.67794286862782</v>
      </c>
      <c r="BD139">
        <v>8.0168035817850658</v>
      </c>
      <c r="BE139">
        <v>10.041259138104319</v>
      </c>
      <c r="BF139">
        <v>18.58138974449091</v>
      </c>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row>
    <row r="140">
      <c r="A140" t="s">
        <v>399</v>
      </c>
      <c r="B140">
        <v>2014</v>
      </c>
      <c r="C140" t="s">
        <v>403</v>
      </c>
      <c r="D140">
        <v>229</v>
      </c>
      <c r="E140" t="s">
        <v>287</v>
      </c>
      <c r="F140" t="s">
        <v>177</v>
      </c>
      <c r="G140" t="s">
        <v>195</v>
      </c>
      <c r="H140">
        <v>0.22456063782158769</v>
      </c>
      <c r="I140">
        <v>0.081707290291091403</v>
      </c>
      <c r="J140">
        <v>0.056446627883237198</v>
      </c>
      <c r="K140">
        <v>0.063913630653427797</v>
      </c>
      <c r="L140">
        <v>0</v>
      </c>
      <c r="M140">
        <v>0</v>
      </c>
      <c r="N140">
        <v>0</v>
      </c>
      <c r="O140">
        <v>0.20735725789601189</v>
      </c>
      <c r="P140">
        <v>0</v>
      </c>
      <c r="Q140">
        <v>0</v>
      </c>
      <c r="R140">
        <v>0.20146975175350831</v>
      </c>
      <c r="S140">
        <v>0.23976858647288249</v>
      </c>
      <c r="T140">
        <v>0.0221207484732629</v>
      </c>
      <c r="U140">
        <v>0.061079453019473699</v>
      </c>
      <c r="V140">
        <v>0</v>
      </c>
      <c r="W140" t="s">
        <v>147</v>
      </c>
      <c r="X140" t="s">
        <v>272</v>
      </c>
      <c r="Y140" t="s">
        <v>273</v>
      </c>
      <c r="Z140" t="s">
        <v>148</v>
      </c>
      <c r="AA140" t="s">
        <v>149</v>
      </c>
      <c r="AB140" t="s">
        <v>150</v>
      </c>
      <c r="AC140" t="s">
        <v>151</v>
      </c>
      <c r="AD140" t="s">
        <v>274</v>
      </c>
      <c r="AE140" t="s">
        <v>153</v>
      </c>
      <c r="AF140" t="s">
        <v>154</v>
      </c>
      <c r="AG140" t="s">
        <v>155</v>
      </c>
      <c r="AH140" t="s">
        <v>156</v>
      </c>
      <c r="AI140" t="s">
        <v>157</v>
      </c>
      <c r="AJ140" t="s">
        <v>275</v>
      </c>
      <c r="AK140" t="s">
        <v>159</v>
      </c>
      <c r="AL140" t="s">
        <v>276</v>
      </c>
      <c r="AM140" t="s">
        <v>277</v>
      </c>
      <c r="AN140" t="s">
        <v>278</v>
      </c>
      <c r="AO140">
        <v>0</v>
      </c>
      <c r="AP140">
        <v>0.066296250464486894</v>
      </c>
      <c r="AQ140">
        <v>0.70027166047821876</v>
      </c>
      <c r="AR140">
        <v>0</v>
      </c>
      <c r="AS140">
        <v>0</v>
      </c>
      <c r="AT140">
        <v>0</v>
      </c>
      <c r="AU140">
        <v>0</v>
      </c>
      <c r="AV140">
        <v>0.1123360582644528</v>
      </c>
      <c r="AW140">
        <v>0.1807320311390217</v>
      </c>
      <c r="AX140">
        <v>0</v>
      </c>
      <c r="AY140">
        <v>0.1129203215573486</v>
      </c>
      <c r="AZ140">
        <v>0</v>
      </c>
      <c r="BA140">
        <v>0.3138867548346449</v>
      </c>
      <c r="BB140">
        <v>0.23359971714516961</v>
      </c>
      <c r="BC140">
        <v>0.18734831857560441</v>
      </c>
      <c r="BD140">
        <v>0</v>
      </c>
      <c r="BE140">
        <v>0</v>
      </c>
      <c r="BF140">
        <v>0.054132234135840902</v>
      </c>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Water</vt:lpstr>
      <vt:lpstr>Sanitation</vt:lpstr>
      <vt:lpstr>Hygiene</vt:lpstr>
      <vt:lpstr>MICS10</vt:lpstr>
      <vt:lpstr>MICS14</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2021-05-25T18:35:14Z</dcterms:modified>
</cp:coreProperties>
</file>